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640" windowHeight="877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L190" i="1" l="1"/>
  <c r="L180" i="1"/>
  <c r="L162" i="1"/>
  <c r="L154" i="1"/>
  <c r="L146" i="1"/>
  <c r="L89" i="1" l="1"/>
  <c r="L109" i="1" l="1"/>
  <c r="L99" i="1" l="1"/>
  <c r="L192" i="1" l="1"/>
  <c r="L172" i="1" l="1"/>
  <c r="L138" i="1"/>
  <c r="L119" i="1"/>
  <c r="L80" i="1"/>
  <c r="L61" i="1"/>
  <c r="L42" i="1"/>
  <c r="L23" i="1"/>
  <c r="G23" i="1"/>
  <c r="L191" i="1" l="1"/>
  <c r="L173" i="1"/>
  <c r="L155" i="1"/>
  <c r="L128" i="1"/>
  <c r="L139" i="1" s="1"/>
  <c r="L120" i="1"/>
  <c r="L100" i="1"/>
  <c r="L70" i="1"/>
  <c r="L81" i="1" s="1"/>
  <c r="L51" i="1"/>
  <c r="L62" i="1" s="1"/>
  <c r="L32" i="1"/>
  <c r="L43" i="1" s="1"/>
  <c r="L13" i="1"/>
  <c r="L24" i="1" s="1"/>
  <c r="G13" i="1" l="1"/>
  <c r="B190" i="1" l="1"/>
  <c r="A190" i="1"/>
  <c r="J190" i="1"/>
  <c r="I190" i="1"/>
  <c r="H190" i="1"/>
  <c r="G190" i="1"/>
  <c r="F190" i="1"/>
  <c r="B180" i="1"/>
  <c r="A180" i="1"/>
  <c r="J180" i="1"/>
  <c r="I180" i="1"/>
  <c r="H180" i="1"/>
  <c r="G180" i="1"/>
  <c r="F180" i="1"/>
  <c r="B172" i="1"/>
  <c r="A172" i="1"/>
  <c r="J172" i="1"/>
  <c r="I172" i="1"/>
  <c r="H172" i="1"/>
  <c r="G172" i="1"/>
  <c r="F172" i="1"/>
  <c r="B162" i="1"/>
  <c r="A162" i="1"/>
  <c r="J162" i="1"/>
  <c r="I162" i="1"/>
  <c r="H162" i="1"/>
  <c r="G162" i="1"/>
  <c r="F162" i="1"/>
  <c r="B154" i="1"/>
  <c r="A154" i="1"/>
  <c r="J154" i="1"/>
  <c r="I154" i="1"/>
  <c r="H154" i="1"/>
  <c r="G154" i="1"/>
  <c r="F154" i="1"/>
  <c r="B146" i="1"/>
  <c r="A146" i="1"/>
  <c r="J146" i="1"/>
  <c r="I146" i="1"/>
  <c r="H146" i="1"/>
  <c r="G146" i="1"/>
  <c r="F146" i="1"/>
  <c r="B138" i="1"/>
  <c r="A138" i="1"/>
  <c r="J138" i="1"/>
  <c r="I138" i="1"/>
  <c r="H138" i="1"/>
  <c r="G138" i="1"/>
  <c r="F138" i="1"/>
  <c r="B128" i="1"/>
  <c r="A128" i="1"/>
  <c r="J128" i="1"/>
  <c r="I128" i="1"/>
  <c r="H128" i="1"/>
  <c r="G128" i="1"/>
  <c r="F128" i="1"/>
  <c r="B119" i="1"/>
  <c r="A119" i="1"/>
  <c r="J119" i="1"/>
  <c r="I119" i="1"/>
  <c r="H119" i="1"/>
  <c r="G119" i="1"/>
  <c r="F119" i="1"/>
  <c r="B109" i="1"/>
  <c r="A109" i="1"/>
  <c r="J109" i="1"/>
  <c r="I109" i="1"/>
  <c r="H109" i="1"/>
  <c r="G109" i="1"/>
  <c r="F109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J23" i="1"/>
  <c r="I23" i="1"/>
  <c r="H23" i="1"/>
  <c r="G24" i="1"/>
  <c r="F23" i="1"/>
  <c r="B14" i="1"/>
  <c r="A14" i="1"/>
  <c r="J13" i="1"/>
  <c r="I13" i="1"/>
  <c r="H13" i="1"/>
  <c r="F13" i="1"/>
  <c r="H120" i="1" l="1"/>
  <c r="J100" i="1"/>
  <c r="F173" i="1"/>
  <c r="J62" i="1"/>
  <c r="F100" i="1"/>
  <c r="J173" i="1"/>
  <c r="H191" i="1"/>
  <c r="I120" i="1"/>
  <c r="G173" i="1"/>
  <c r="I191" i="1"/>
  <c r="G62" i="1"/>
  <c r="G100" i="1"/>
  <c r="H100" i="1"/>
  <c r="F120" i="1"/>
  <c r="J120" i="1"/>
  <c r="F155" i="1"/>
  <c r="H173" i="1"/>
  <c r="F191" i="1"/>
  <c r="J191" i="1"/>
  <c r="H62" i="1"/>
  <c r="I62" i="1"/>
  <c r="I100" i="1"/>
  <c r="G120" i="1"/>
  <c r="I173" i="1"/>
  <c r="G191" i="1"/>
  <c r="J155" i="1"/>
  <c r="I155" i="1"/>
  <c r="G155" i="1"/>
  <c r="H155" i="1"/>
  <c r="J139" i="1"/>
  <c r="I139" i="1"/>
  <c r="H139" i="1"/>
  <c r="F139" i="1"/>
  <c r="G139" i="1"/>
  <c r="I81" i="1"/>
  <c r="H81" i="1"/>
  <c r="G81" i="1"/>
  <c r="J81" i="1"/>
  <c r="F81" i="1"/>
  <c r="F62" i="1"/>
  <c r="G43" i="1"/>
  <c r="F43" i="1"/>
  <c r="J43" i="1"/>
  <c r="I43" i="1"/>
  <c r="H43" i="1"/>
  <c r="J24" i="1"/>
  <c r="H24" i="1"/>
  <c r="F24" i="1"/>
  <c r="I24" i="1"/>
  <c r="G192" i="1" l="1"/>
  <c r="I192" i="1"/>
  <c r="H192" i="1"/>
  <c r="F192" i="1"/>
  <c r="J192" i="1"/>
</calcChain>
</file>

<file path=xl/sharedStrings.xml><?xml version="1.0" encoding="utf-8"?>
<sst xmlns="http://schemas.openxmlformats.org/spreadsheetml/2006/main" count="418" uniqueCount="140">
  <si>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</si>
  <si>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</si>
  <si>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</si>
  <si>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</si>
  <si>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</si>
  <si>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</si>
  <si>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</si>
  <si>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</si>
  <si>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</si>
  <si>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</si>
  <si>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</si>
  <si>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</si>
  <si>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</si>
  <si>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</si>
  <si>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</si>
  <si>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</si>
  <si>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</si>
  <si>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</si>
  <si>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</si>
  <si>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</si>
  <si>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</si>
  <si>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</si>
  <si>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</si>
  <si>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</si>
  <si>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</si>
  <si>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</si>
  <si>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Блинчики со сгущенным молоком 130/20</t>
  </si>
  <si>
    <t>ТТК№61</t>
  </si>
  <si>
    <t>сыр</t>
  </si>
  <si>
    <t>Сыр Дружба сегмент</t>
  </si>
  <si>
    <t>ГП</t>
  </si>
  <si>
    <t>гор.напиток</t>
  </si>
  <si>
    <t>Чай с сахаром</t>
  </si>
  <si>
    <t>хлеб</t>
  </si>
  <si>
    <t>Батон  пшеничный</t>
  </si>
  <si>
    <t>фрукты</t>
  </si>
  <si>
    <t>напиток</t>
  </si>
  <si>
    <t>итого</t>
  </si>
  <si>
    <t>Обед</t>
  </si>
  <si>
    <t>закуска</t>
  </si>
  <si>
    <t>1 блюдо</t>
  </si>
  <si>
    <t>Суп-лапша с курицей 200/25</t>
  </si>
  <si>
    <t>ТТК№47</t>
  </si>
  <si>
    <t>2 блюдо</t>
  </si>
  <si>
    <t>Котлеты домашние 85/5</t>
  </si>
  <si>
    <t>гарнир</t>
  </si>
  <si>
    <t>Пюре картофельное</t>
  </si>
  <si>
    <t>Компот из смеси сухофруктов</t>
  </si>
  <si>
    <t>хлеб бел.</t>
  </si>
  <si>
    <t>Хлеб пшеничный</t>
  </si>
  <si>
    <t xml:space="preserve">ГП </t>
  </si>
  <si>
    <t>хлеб черн.</t>
  </si>
  <si>
    <t>Хлеб ржано-пшеничный</t>
  </si>
  <si>
    <t>сладкое</t>
  </si>
  <si>
    <t xml:space="preserve">фрукты </t>
  </si>
  <si>
    <t>Яблоки свежие</t>
  </si>
  <si>
    <t>Итого за день:</t>
  </si>
  <si>
    <t>Фрикадельки из говядины  в соусе  45/45/Каша вязкая гречневая</t>
  </si>
  <si>
    <t>189/303</t>
  </si>
  <si>
    <t>Салат из белокочанной капусты с морковью</t>
  </si>
  <si>
    <t>Суп картофельный с клёцками150/50</t>
  </si>
  <si>
    <t>Жаркое по -домашнему (свинина) 70/130</t>
  </si>
  <si>
    <t>ТТК№46</t>
  </si>
  <si>
    <t>Компот из красной смородины</t>
  </si>
  <si>
    <t>54-7хн</t>
  </si>
  <si>
    <t>Апельсины свежие</t>
  </si>
  <si>
    <t xml:space="preserve">Омлет натуральный </t>
  </si>
  <si>
    <t>хлопья</t>
  </si>
  <si>
    <t>Хлопья кукурузные с молоком</t>
  </si>
  <si>
    <t>ТТК№65</t>
  </si>
  <si>
    <t>Кофейный напиток с молоком</t>
  </si>
  <si>
    <t>Пряники</t>
  </si>
  <si>
    <t>Борщ с капустой и  картофелем</t>
  </si>
  <si>
    <t>Гуляш из говядины 50/50</t>
  </si>
  <si>
    <t>ТТК №41</t>
  </si>
  <si>
    <t>Каша пшеничная вязкая</t>
  </si>
  <si>
    <t>Компот из абрикосов</t>
  </si>
  <si>
    <t>Рыбные палочки/Рис отварной с овощами</t>
  </si>
  <si>
    <t>ТТК №59/334</t>
  </si>
  <si>
    <t>Салат из свеклы с сыром</t>
  </si>
  <si>
    <t xml:space="preserve">Рассольник ленинградский </t>
  </si>
  <si>
    <t xml:space="preserve">Котлеты из куриного филе </t>
  </si>
  <si>
    <t>ТТК№44</t>
  </si>
  <si>
    <t>Котлеты домашние 85/5/Макароны отварные с маслом</t>
  </si>
  <si>
    <t>184/207</t>
  </si>
  <si>
    <t xml:space="preserve">Суп картофельный с горохом </t>
  </si>
  <si>
    <t>Плов из говядины  70/130</t>
  </si>
  <si>
    <t>Напиток из  шиповника с сахаром</t>
  </si>
  <si>
    <t>54-13нх</t>
  </si>
  <si>
    <t xml:space="preserve">Какао с молоком </t>
  </si>
  <si>
    <t>Йогурт 2,5 % жирности</t>
  </si>
  <si>
    <t>Тефтели мясные (говядина)60/30</t>
  </si>
  <si>
    <t>Икра кабачковая</t>
  </si>
  <si>
    <t>Сок в ассортименте</t>
  </si>
  <si>
    <t>Макароны отварные с маслом</t>
  </si>
  <si>
    <t>Каша вязкая гречневая</t>
  </si>
  <si>
    <t>Запеканка со сметаной 150/20</t>
  </si>
  <si>
    <t>ТТК№60</t>
  </si>
  <si>
    <t>Суп картофельный с клёцками 150/50</t>
  </si>
  <si>
    <t>Рыбные палочки</t>
  </si>
  <si>
    <t>Плов из курицы 70/130</t>
  </si>
  <si>
    <t>ТТК№45</t>
  </si>
  <si>
    <t>Икра свекольная</t>
  </si>
  <si>
    <t>Щи из свежей капусты с картофелем (с курицей)200/25</t>
  </si>
  <si>
    <t>Азу (говядина) 50/150</t>
  </si>
  <si>
    <t>ТТК№48</t>
  </si>
  <si>
    <t>Ватрушка с творогом</t>
  </si>
  <si>
    <t>Каша рисовая молочная вязкая (с маслом и сахаром)</t>
  </si>
  <si>
    <t>Сыр порциями</t>
  </si>
  <si>
    <t xml:space="preserve">Чай с лимоном  </t>
  </si>
  <si>
    <t>масло</t>
  </si>
  <si>
    <t>Масло сливочное</t>
  </si>
  <si>
    <t>Среднее значение за период:</t>
  </si>
  <si>
    <t>Котлеты из куриного филе /Макароны отварные с маслом</t>
  </si>
  <si>
    <t>ТТК№44/207</t>
  </si>
  <si>
    <t xml:space="preserve">Яблоки свежие </t>
  </si>
  <si>
    <t>Вафли "Золотце моё"</t>
  </si>
  <si>
    <t>Кукуруза консервированная</t>
  </si>
  <si>
    <t>54-21з</t>
  </si>
  <si>
    <t>Сок яблочный 0,2 в промышленной упаковке</t>
  </si>
  <si>
    <t>Горошек консервированный</t>
  </si>
  <si>
    <t>Чай с лимоном</t>
  </si>
  <si>
    <t>Салат из квашеной капусты</t>
  </si>
  <si>
    <t>Печенье «Палочки считалочки»</t>
  </si>
  <si>
    <t>Рис припущенный</t>
  </si>
  <si>
    <t>Мясо тушеное (говядина) с соусом 50/50</t>
  </si>
  <si>
    <t xml:space="preserve">Салат из свеклы </t>
  </si>
  <si>
    <t>Сок из свежих плодов (яблоки)</t>
  </si>
  <si>
    <t>Салат из кваженой капусты</t>
  </si>
  <si>
    <t>Тефтели мясные (говядина) 60/30/ Каша вязкая гречневая</t>
  </si>
  <si>
    <t>Сыр Дружба 1 шт</t>
  </si>
  <si>
    <t>Хлеб  пшеничный</t>
  </si>
  <si>
    <t>кон. изделие</t>
  </si>
  <si>
    <t>ТТК №59</t>
  </si>
  <si>
    <t>ТТК№37</t>
  </si>
  <si>
    <t>187/303</t>
  </si>
  <si>
    <t xml:space="preserve">Чай с лимоном </t>
  </si>
  <si>
    <t>Салат из белокочанной капусты</t>
  </si>
  <si>
    <t>МБОУ СОШ №24 им. Д.А. Старикова с. Агой</t>
  </si>
  <si>
    <t>Кохия А.В.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</si>
</sst>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 ₽&quot;_-;\-* #,##0.00&quot; ₽&quot;_-;_-* \-??&quot; ₽&quot;_-;_-@_-"/>
  </numFmts>
  <fonts count="23" x14ac:knownFonts="1">
    <font>
      <sz val="1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sz val="11"/>
      <color rgb="FF000000"/>
      <name val="Calibri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5CE"/>
        <bgColor rgb="FFFFF5CE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F5CE"/>
        <bgColor rgb="FFFFF2CC"/>
      </patternFill>
    </fill>
    <fill>
      <patternFill patternType="solid">
        <fgColor rgb="FFFFC000"/>
        <bgColor rgb="FFFFC000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rgb="FFFFF2CC"/>
      </patternFill>
    </fill>
  </fills>
  <borders count="5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0" fillId="0" borderId="0"/>
    <xf numFmtId="164" fontId="21" fillId="0" borderId="0" applyBorder="0" applyProtection="0"/>
    <xf numFmtId="164" fontId="21" fillId="0" borderId="0" applyBorder="0" applyProtection="0"/>
    <xf numFmtId="164" fontId="21" fillId="0" borderId="0" applyBorder="0" applyProtection="0"/>
  </cellStyleXfs>
  <cellXfs count="241">
    <xf numFmtId="0" fontId="0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2" borderId="4" xfId="0" applyFont="1" applyFill="1" applyBorder="1"/>
    <xf numFmtId="1" fontId="2" fillId="2" borderId="5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0" fillId="0" borderId="8" xfId="0" applyFont="1" applyBorder="1"/>
    <xf numFmtId="0" fontId="10" fillId="0" borderId="11" xfId="0" applyFont="1" applyBorder="1"/>
    <xf numFmtId="0" fontId="11" fillId="3" borderId="4" xfId="0" applyFont="1" applyFill="1" applyBorder="1" applyAlignment="1">
      <alignment horizontal="left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0" fillId="0" borderId="15" xfId="0" applyFont="1" applyBorder="1"/>
    <xf numFmtId="0" fontId="10" fillId="2" borderId="4" xfId="0" applyFont="1" applyFill="1" applyBorder="1"/>
    <xf numFmtId="0" fontId="10" fillId="0" borderId="4" xfId="0" applyFont="1" applyBorder="1"/>
    <xf numFmtId="1" fontId="11" fillId="3" borderId="4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vertical="top" wrapText="1"/>
    </xf>
    <xf numFmtId="0" fontId="11" fillId="3" borderId="4" xfId="0" applyFont="1" applyFill="1" applyBorder="1" applyAlignment="1">
      <alignment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right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0" fillId="0" borderId="18" xfId="0" applyFont="1" applyBorder="1"/>
    <xf numFmtId="0" fontId="13" fillId="0" borderId="4" xfId="0" applyFont="1" applyBorder="1" applyAlignment="1">
      <alignment horizontal="right"/>
    </xf>
    <xf numFmtId="0" fontId="2" fillId="0" borderId="4" xfId="0" applyFont="1" applyBorder="1" applyAlignment="1">
      <alignment vertical="top" wrapText="1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10" fillId="0" borderId="20" xfId="0" applyFont="1" applyBorder="1"/>
    <xf numFmtId="0" fontId="11" fillId="3" borderId="4" xfId="0" applyFont="1" applyFill="1" applyBorder="1"/>
    <xf numFmtId="0" fontId="11" fillId="3" borderId="4" xfId="0" applyFont="1" applyFill="1" applyBorder="1" applyAlignment="1">
      <alignment horizontal="left" wrapText="1"/>
    </xf>
    <xf numFmtId="2" fontId="12" fillId="3" borderId="12" xfId="0" applyNumberFormat="1" applyFont="1" applyFill="1" applyBorder="1" applyAlignment="1">
      <alignment horizontal="right" vertical="center" wrapText="1"/>
    </xf>
    <xf numFmtId="0" fontId="2" fillId="4" borderId="21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1" fillId="3" borderId="4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horizontal="center"/>
    </xf>
    <xf numFmtId="0" fontId="10" fillId="2" borderId="4" xfId="0" applyFont="1" applyFill="1" applyBorder="1" applyAlignment="1">
      <alignment wrapText="1"/>
    </xf>
    <xf numFmtId="0" fontId="11" fillId="3" borderId="25" xfId="0" applyFont="1" applyFill="1" applyBorder="1" applyAlignment="1">
      <alignment vertical="center"/>
    </xf>
    <xf numFmtId="0" fontId="13" fillId="0" borderId="18" xfId="0" applyFont="1" applyBorder="1" applyAlignment="1">
      <alignment horizontal="right"/>
    </xf>
    <xf numFmtId="0" fontId="2" fillId="4" borderId="4" xfId="0" applyFont="1" applyFill="1" applyBorder="1" applyAlignment="1">
      <alignment horizontal="center"/>
    </xf>
    <xf numFmtId="0" fontId="2" fillId="0" borderId="18" xfId="0" applyFont="1" applyBorder="1" applyAlignment="1">
      <alignment vertical="top" wrapText="1"/>
    </xf>
    <xf numFmtId="0" fontId="2" fillId="4" borderId="22" xfId="0" applyFont="1" applyFill="1" applyBorder="1" applyAlignment="1">
      <alignment vertical="top" wrapText="1"/>
    </xf>
    <xf numFmtId="0" fontId="11" fillId="3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0" fillId="2" borderId="5" xfId="0" applyFont="1" applyFill="1" applyBorder="1"/>
    <xf numFmtId="0" fontId="2" fillId="2" borderId="5" xfId="0" applyFont="1" applyFill="1" applyBorder="1" applyAlignment="1">
      <alignment vertical="top" wrapText="1"/>
    </xf>
    <xf numFmtId="0" fontId="11" fillId="3" borderId="5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center" vertical="center"/>
    </xf>
    <xf numFmtId="0" fontId="2" fillId="0" borderId="6" xfId="0" applyFont="1" applyBorder="1"/>
    <xf numFmtId="0" fontId="2" fillId="0" borderId="7" xfId="0" applyFont="1" applyBorder="1"/>
    <xf numFmtId="1" fontId="16" fillId="7" borderId="33" xfId="0" applyNumberFormat="1" applyFont="1" applyFill="1" applyBorder="1" applyAlignment="1" applyProtection="1">
      <alignment horizontal="center" vertical="center"/>
      <protection locked="0"/>
    </xf>
    <xf numFmtId="1" fontId="16" fillId="7" borderId="37" xfId="0" applyNumberFormat="1" applyFont="1" applyFill="1" applyBorder="1" applyAlignment="1" applyProtection="1">
      <alignment horizontal="center" vertical="center"/>
      <protection locked="0"/>
    </xf>
    <xf numFmtId="0" fontId="17" fillId="7" borderId="33" xfId="0" applyFont="1" applyFill="1" applyBorder="1" applyAlignment="1" applyProtection="1">
      <alignment horizontal="center" vertical="center" wrapText="1"/>
      <protection locked="0"/>
    </xf>
    <xf numFmtId="0" fontId="16" fillId="7" borderId="32" xfId="0" applyFont="1" applyFill="1" applyBorder="1" applyAlignment="1" applyProtection="1">
      <alignment horizontal="center" vertical="center" wrapText="1"/>
    </xf>
    <xf numFmtId="0" fontId="16" fillId="7" borderId="33" xfId="0" applyFont="1" applyFill="1" applyBorder="1" applyAlignment="1" applyProtection="1">
      <alignment horizontal="center" vertical="center"/>
    </xf>
    <xf numFmtId="0" fontId="16" fillId="7" borderId="33" xfId="0" applyFont="1" applyFill="1" applyBorder="1" applyAlignment="1" applyProtection="1">
      <alignment horizontal="center" vertical="center" wrapText="1"/>
    </xf>
    <xf numFmtId="1" fontId="11" fillId="3" borderId="4" xfId="0" applyNumberFormat="1" applyFont="1" applyFill="1" applyBorder="1" applyAlignment="1">
      <alignment horizontal="center" vertical="center"/>
    </xf>
    <xf numFmtId="2" fontId="12" fillId="3" borderId="12" xfId="0" applyNumberFormat="1" applyFont="1" applyFill="1" applyBorder="1" applyAlignment="1">
      <alignment horizontal="center" vertical="center" wrapText="1"/>
    </xf>
    <xf numFmtId="4" fontId="12" fillId="3" borderId="12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8" fillId="3" borderId="4" xfId="0" applyFont="1" applyFill="1" applyBorder="1" applyAlignment="1">
      <alignment horizontal="left" vertical="center"/>
    </xf>
    <xf numFmtId="0" fontId="16" fillId="7" borderId="33" xfId="0" applyFont="1" applyFill="1" applyBorder="1" applyAlignment="1" applyProtection="1">
      <alignment horizontal="center" vertical="center"/>
      <protection locked="0"/>
    </xf>
    <xf numFmtId="1" fontId="17" fillId="7" borderId="33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/>
    </xf>
    <xf numFmtId="0" fontId="16" fillId="7" borderId="33" xfId="0" applyFont="1" applyFill="1" applyBorder="1" applyAlignment="1" applyProtection="1">
      <alignment horizontal="center" vertical="center" wrapText="1"/>
      <protection locked="0"/>
    </xf>
    <xf numFmtId="1" fontId="16" fillId="7" borderId="33" xfId="0" applyNumberFormat="1" applyFont="1" applyFill="1" applyBorder="1" applyAlignment="1" applyProtection="1">
      <alignment horizontal="center" vertical="center"/>
    </xf>
    <xf numFmtId="1" fontId="16" fillId="7" borderId="37" xfId="0" applyNumberFormat="1" applyFont="1" applyFill="1" applyBorder="1" applyAlignment="1" applyProtection="1">
      <alignment horizontal="center" vertical="center"/>
    </xf>
    <xf numFmtId="2" fontId="17" fillId="7" borderId="33" xfId="0" applyNumberFormat="1" applyFont="1" applyFill="1" applyBorder="1" applyAlignment="1" applyProtection="1">
      <alignment horizontal="center" vertical="center" wrapText="1"/>
    </xf>
    <xf numFmtId="1" fontId="17" fillId="7" borderId="33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33" xfId="0" applyFont="1" applyFill="1" applyBorder="1" applyAlignment="1" applyProtection="1">
      <alignment horizontal="center" vertical="center" wrapText="1"/>
    </xf>
    <xf numFmtId="1" fontId="17" fillId="7" borderId="33" xfId="0" applyNumberFormat="1" applyFont="1" applyFill="1" applyBorder="1" applyAlignment="1" applyProtection="1">
      <alignment horizontal="center" vertical="center" wrapText="1"/>
    </xf>
    <xf numFmtId="1" fontId="17" fillId="7" borderId="37" xfId="0" applyNumberFormat="1" applyFont="1" applyFill="1" applyBorder="1" applyAlignment="1" applyProtection="1">
      <alignment horizontal="center" vertical="center" wrapText="1"/>
    </xf>
    <xf numFmtId="1" fontId="12" fillId="3" borderId="4" xfId="0" applyNumberFormat="1" applyFont="1" applyFill="1" applyBorder="1" applyAlignment="1">
      <alignment vertical="center" wrapText="1"/>
    </xf>
    <xf numFmtId="2" fontId="12" fillId="3" borderId="12" xfId="0" applyNumberFormat="1" applyFont="1" applyFill="1" applyBorder="1" applyAlignment="1">
      <alignment vertical="center" wrapText="1"/>
    </xf>
    <xf numFmtId="1" fontId="12" fillId="3" borderId="4" xfId="0" applyNumberFormat="1" applyFont="1" applyFill="1" applyBorder="1" applyAlignment="1">
      <alignment horizontal="right" vertical="center"/>
    </xf>
    <xf numFmtId="0" fontId="2" fillId="4" borderId="22" xfId="0" applyFont="1" applyFill="1" applyBorder="1" applyAlignment="1">
      <alignment horizontal="center" vertical="center" wrapText="1"/>
    </xf>
    <xf numFmtId="1" fontId="2" fillId="4" borderId="22" xfId="0" applyNumberFormat="1" applyFont="1" applyFill="1" applyBorder="1" applyAlignment="1">
      <alignment horizontal="center" vertical="center" wrapText="1"/>
    </xf>
    <xf numFmtId="0" fontId="15" fillId="5" borderId="33" xfId="0" applyFont="1" applyFill="1" applyBorder="1" applyAlignment="1" applyProtection="1">
      <alignment horizontal="center" vertical="center" wrapText="1"/>
      <protection locked="0"/>
    </xf>
    <xf numFmtId="2" fontId="16" fillId="7" borderId="33" xfId="0" applyNumberFormat="1" applyFont="1" applyFill="1" applyBorder="1" applyAlignment="1" applyProtection="1">
      <alignment horizontal="center" vertical="center"/>
      <protection locked="0"/>
    </xf>
    <xf numFmtId="0" fontId="16" fillId="7" borderId="38" xfId="0" applyFont="1" applyFill="1" applyBorder="1" applyAlignment="1" applyProtection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1" fontId="16" fillId="7" borderId="32" xfId="0" applyNumberFormat="1" applyFont="1" applyFill="1" applyBorder="1" applyAlignment="1" applyProtection="1">
      <alignment horizontal="center" vertical="center" wrapText="1"/>
    </xf>
    <xf numFmtId="1" fontId="16" fillId="7" borderId="36" xfId="0" applyNumberFormat="1" applyFont="1" applyFill="1" applyBorder="1" applyAlignment="1" applyProtection="1">
      <alignment horizontal="center" vertical="center" wrapText="1"/>
    </xf>
    <xf numFmtId="2" fontId="16" fillId="7" borderId="32" xfId="0" applyNumberFormat="1" applyFont="1" applyFill="1" applyBorder="1" applyAlignment="1" applyProtection="1">
      <alignment horizontal="center" vertical="center"/>
      <protection locked="0"/>
    </xf>
    <xf numFmtId="1" fontId="17" fillId="7" borderId="33" xfId="0" applyNumberFormat="1" applyFont="1" applyFill="1" applyBorder="1" applyAlignment="1" applyProtection="1">
      <alignment horizontal="center" vertical="center"/>
    </xf>
    <xf numFmtId="1" fontId="17" fillId="7" borderId="37" xfId="0" applyNumberFormat="1" applyFont="1" applyFill="1" applyBorder="1" applyAlignment="1" applyProtection="1">
      <alignment horizontal="center" vertical="center"/>
    </xf>
    <xf numFmtId="1" fontId="16" fillId="7" borderId="33" xfId="0" applyNumberFormat="1" applyFont="1" applyFill="1" applyBorder="1" applyAlignment="1" applyProtection="1">
      <alignment horizontal="center" vertical="center" wrapText="1"/>
    </xf>
    <xf numFmtId="1" fontId="16" fillId="7" borderId="37" xfId="0" applyNumberFormat="1" applyFont="1" applyFill="1" applyBorder="1" applyAlignment="1" applyProtection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" fontId="17" fillId="7" borderId="33" xfId="0" applyNumberFormat="1" applyFont="1" applyFill="1" applyBorder="1" applyAlignment="1" applyProtection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1" fontId="11" fillId="3" borderId="4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4" fontId="12" fillId="3" borderId="4" xfId="0" applyNumberFormat="1" applyFont="1" applyFill="1" applyBorder="1" applyAlignment="1">
      <alignment horizontal="center" vertical="center" wrapText="1"/>
    </xf>
    <xf numFmtId="2" fontId="12" fillId="3" borderId="4" xfId="0" applyNumberFormat="1" applyFont="1" applyFill="1" applyBorder="1" applyAlignment="1">
      <alignment horizontal="center" vertical="center" wrapText="1"/>
    </xf>
    <xf numFmtId="1" fontId="12" fillId="3" borderId="4" xfId="0" applyNumberFormat="1" applyFont="1" applyFill="1" applyBorder="1" applyAlignment="1">
      <alignment horizontal="center" vertical="center" wrapText="1"/>
    </xf>
    <xf numFmtId="1" fontId="11" fillId="3" borderId="5" xfId="0" applyNumberFormat="1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 wrapText="1"/>
    </xf>
    <xf numFmtId="1" fontId="12" fillId="3" borderId="4" xfId="0" applyNumberFormat="1" applyFont="1" applyFill="1" applyBorder="1" applyAlignment="1">
      <alignment horizontal="center" vertical="center"/>
    </xf>
    <xf numFmtId="4" fontId="12" fillId="3" borderId="25" xfId="0" applyNumberFormat="1" applyFont="1" applyFill="1" applyBorder="1" applyAlignment="1">
      <alignment horizontal="center" vertical="center" wrapText="1"/>
    </xf>
    <xf numFmtId="1" fontId="11" fillId="3" borderId="26" xfId="0" applyNumberFormat="1" applyFont="1" applyFill="1" applyBorder="1" applyAlignment="1">
      <alignment horizontal="center" vertical="center" wrapText="1"/>
    </xf>
    <xf numFmtId="1" fontId="11" fillId="3" borderId="26" xfId="0" applyNumberFormat="1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2" fontId="11" fillId="3" borderId="4" xfId="0" applyNumberFormat="1" applyFont="1" applyFill="1" applyBorder="1" applyAlignment="1">
      <alignment horizontal="center" vertical="center" wrapText="1"/>
    </xf>
    <xf numFmtId="2" fontId="11" fillId="3" borderId="4" xfId="0" applyNumberFormat="1" applyFont="1" applyFill="1" applyBorder="1" applyAlignment="1">
      <alignment horizontal="center" vertical="center"/>
    </xf>
    <xf numFmtId="1" fontId="10" fillId="2" borderId="4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2" fontId="10" fillId="2" borderId="12" xfId="0" applyNumberFormat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2" fillId="3" borderId="39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1" fontId="16" fillId="7" borderId="40" xfId="0" applyNumberFormat="1" applyFont="1" applyFill="1" applyBorder="1" applyAlignment="1" applyProtection="1">
      <alignment horizontal="center" vertical="center"/>
    </xf>
    <xf numFmtId="1" fontId="17" fillId="7" borderId="40" xfId="0" applyNumberFormat="1" applyFont="1" applyFill="1" applyBorder="1" applyAlignment="1" applyProtection="1">
      <alignment horizontal="center" vertical="center" wrapText="1"/>
      <protection locked="0"/>
    </xf>
    <xf numFmtId="1" fontId="16" fillId="7" borderId="40" xfId="0" applyNumberFormat="1" applyFont="1" applyFill="1" applyBorder="1" applyAlignment="1" applyProtection="1">
      <alignment horizontal="center" vertical="center"/>
      <protection locked="0"/>
    </xf>
    <xf numFmtId="1" fontId="17" fillId="7" borderId="40" xfId="0" applyNumberFormat="1" applyFont="1" applyFill="1" applyBorder="1" applyAlignment="1" applyProtection="1">
      <alignment horizontal="center" vertical="center" wrapText="1"/>
    </xf>
    <xf numFmtId="1" fontId="12" fillId="3" borderId="28" xfId="0" applyNumberFormat="1" applyFont="1" applyFill="1" applyBorder="1" applyAlignment="1">
      <alignment vertical="center" wrapText="1"/>
    </xf>
    <xf numFmtId="1" fontId="16" fillId="7" borderId="40" xfId="0" applyNumberFormat="1" applyFont="1" applyFill="1" applyBorder="1" applyAlignment="1" applyProtection="1">
      <alignment horizontal="center" vertical="center" wrapText="1"/>
    </xf>
    <xf numFmtId="2" fontId="17" fillId="7" borderId="38" xfId="0" applyNumberFormat="1" applyFont="1" applyFill="1" applyBorder="1" applyAlignment="1" applyProtection="1">
      <alignment horizontal="center" vertical="center" wrapText="1"/>
    </xf>
    <xf numFmtId="0" fontId="17" fillId="7" borderId="38" xfId="0" applyFont="1" applyFill="1" applyBorder="1" applyAlignment="1" applyProtection="1">
      <alignment horizontal="center" vertical="center" wrapText="1"/>
      <protection locked="0"/>
    </xf>
    <xf numFmtId="0" fontId="17" fillId="7" borderId="38" xfId="0" applyFont="1" applyFill="1" applyBorder="1" applyAlignment="1" applyProtection="1">
      <alignment horizontal="center" vertical="center" wrapText="1"/>
    </xf>
    <xf numFmtId="1" fontId="12" fillId="3" borderId="18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/>
    </xf>
    <xf numFmtId="1" fontId="12" fillId="3" borderId="33" xfId="0" applyNumberFormat="1" applyFont="1" applyFill="1" applyBorder="1" applyAlignment="1">
      <alignment vertical="center" wrapText="1"/>
    </xf>
    <xf numFmtId="0" fontId="11" fillId="3" borderId="33" xfId="0" applyFont="1" applyFill="1" applyBorder="1" applyAlignment="1">
      <alignment horizontal="right" vertical="center"/>
    </xf>
    <xf numFmtId="0" fontId="11" fillId="3" borderId="33" xfId="0" applyFont="1" applyFill="1" applyBorder="1" applyAlignment="1">
      <alignment horizontal="center" vertical="center"/>
    </xf>
    <xf numFmtId="4" fontId="12" fillId="3" borderId="39" xfId="0" applyNumberFormat="1" applyFont="1" applyFill="1" applyBorder="1" applyAlignment="1">
      <alignment horizontal="center" vertical="center" wrapText="1"/>
    </xf>
    <xf numFmtId="2" fontId="11" fillId="3" borderId="33" xfId="0" applyNumberFormat="1" applyFont="1" applyFill="1" applyBorder="1" applyAlignment="1">
      <alignment horizontal="center" vertical="center"/>
    </xf>
    <xf numFmtId="1" fontId="17" fillId="7" borderId="40" xfId="0" applyNumberFormat="1" applyFont="1" applyFill="1" applyBorder="1" applyAlignment="1" applyProtection="1">
      <alignment horizontal="center" vertical="center"/>
      <protection locked="0"/>
    </xf>
    <xf numFmtId="1" fontId="11" fillId="3" borderId="18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1" fontId="11" fillId="3" borderId="27" xfId="0" applyNumberFormat="1" applyFont="1" applyFill="1" applyBorder="1" applyAlignment="1">
      <alignment horizontal="center" vertical="center"/>
    </xf>
    <xf numFmtId="4" fontId="12" fillId="3" borderId="33" xfId="0" applyNumberFormat="1" applyFont="1" applyFill="1" applyBorder="1" applyAlignment="1">
      <alignment horizontal="center" vertical="center" wrapText="1"/>
    </xf>
    <xf numFmtId="2" fontId="2" fillId="4" borderId="22" xfId="0" applyNumberFormat="1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/>
    </xf>
    <xf numFmtId="0" fontId="16" fillId="7" borderId="33" xfId="0" applyFont="1" applyFill="1" applyBorder="1" applyAlignment="1" applyProtection="1">
      <alignment horizontal="left" vertical="center"/>
    </xf>
    <xf numFmtId="2" fontId="2" fillId="6" borderId="4" xfId="0" applyNumberFormat="1" applyFont="1" applyFill="1" applyBorder="1" applyAlignment="1">
      <alignment horizontal="center" vertical="center" wrapText="1"/>
    </xf>
    <xf numFmtId="1" fontId="2" fillId="6" borderId="4" xfId="0" applyNumberFormat="1" applyFont="1" applyFill="1" applyBorder="1" applyAlignment="1">
      <alignment horizontal="center" vertical="center" wrapText="1"/>
    </xf>
    <xf numFmtId="2" fontId="2" fillId="6" borderId="18" xfId="0" applyNumberFormat="1" applyFont="1" applyFill="1" applyBorder="1" applyAlignment="1">
      <alignment horizontal="center" vertical="center" wrapText="1"/>
    </xf>
    <xf numFmtId="2" fontId="2" fillId="6" borderId="17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1" fontId="2" fillId="6" borderId="28" xfId="0" applyNumberFormat="1" applyFont="1" applyFill="1" applyBorder="1" applyAlignment="1">
      <alignment horizontal="center" vertical="center" wrapText="1"/>
    </xf>
    <xf numFmtId="1" fontId="2" fillId="6" borderId="33" xfId="0" applyNumberFormat="1" applyFont="1" applyFill="1" applyBorder="1" applyAlignment="1">
      <alignment horizontal="center" vertical="center" wrapText="1"/>
    </xf>
    <xf numFmtId="2" fontId="2" fillId="6" borderId="33" xfId="0" applyNumberFormat="1" applyFont="1" applyFill="1" applyBorder="1" applyAlignment="1">
      <alignment horizontal="center" vertical="center" wrapText="1"/>
    </xf>
    <xf numFmtId="2" fontId="2" fillId="6" borderId="12" xfId="0" applyNumberFormat="1" applyFont="1" applyFill="1" applyBorder="1" applyAlignment="1">
      <alignment horizontal="center" vertical="center" wrapText="1"/>
    </xf>
    <xf numFmtId="1" fontId="2" fillId="2" borderId="28" xfId="0" applyNumberFormat="1" applyFont="1" applyFill="1" applyBorder="1" applyAlignment="1">
      <alignment horizontal="center" vertical="center" wrapText="1"/>
    </xf>
    <xf numFmtId="0" fontId="16" fillId="7" borderId="38" xfId="0" applyFont="1" applyFill="1" applyBorder="1" applyAlignment="1" applyProtection="1">
      <alignment horizontal="center" vertical="center"/>
      <protection locked="0"/>
    </xf>
    <xf numFmtId="2" fontId="17" fillId="7" borderId="38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33" xfId="0" applyNumberFormat="1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right"/>
    </xf>
    <xf numFmtId="0" fontId="2" fillId="0" borderId="25" xfId="0" applyFont="1" applyBorder="1" applyAlignment="1">
      <alignment vertical="top" wrapText="1"/>
    </xf>
    <xf numFmtId="0" fontId="2" fillId="6" borderId="25" xfId="0" applyFont="1" applyFill="1" applyBorder="1" applyAlignment="1">
      <alignment horizontal="center" vertical="center" wrapText="1"/>
    </xf>
    <xf numFmtId="1" fontId="2" fillId="6" borderId="25" xfId="0" applyNumberFormat="1" applyFont="1" applyFill="1" applyBorder="1" applyAlignment="1">
      <alignment horizontal="center" vertical="center" wrapText="1"/>
    </xf>
    <xf numFmtId="2" fontId="2" fillId="6" borderId="25" xfId="0" applyNumberFormat="1" applyFont="1" applyFill="1" applyBorder="1" applyAlignment="1">
      <alignment horizontal="center" vertical="center" wrapText="1"/>
    </xf>
    <xf numFmtId="4" fontId="2" fillId="6" borderId="14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left" vertical="center"/>
    </xf>
    <xf numFmtId="0" fontId="16" fillId="7" borderId="34" xfId="0" applyFont="1" applyFill="1" applyBorder="1" applyAlignment="1" applyProtection="1">
      <alignment horizontal="center" vertical="center"/>
      <protection locked="0"/>
    </xf>
    <xf numFmtId="1" fontId="16" fillId="7" borderId="34" xfId="0" applyNumberFormat="1" applyFont="1" applyFill="1" applyBorder="1" applyAlignment="1" applyProtection="1">
      <alignment horizontal="center" vertical="center"/>
      <protection locked="0"/>
    </xf>
    <xf numFmtId="1" fontId="16" fillId="7" borderId="41" xfId="0" applyNumberFormat="1" applyFont="1" applyFill="1" applyBorder="1" applyAlignment="1" applyProtection="1">
      <alignment horizontal="center" vertical="center"/>
      <protection locked="0"/>
    </xf>
    <xf numFmtId="0" fontId="16" fillId="7" borderId="34" xfId="0" applyFont="1" applyFill="1" applyBorder="1" applyAlignment="1" applyProtection="1">
      <alignment horizontal="center" vertical="center" wrapText="1"/>
      <protection locked="0"/>
    </xf>
    <xf numFmtId="0" fontId="2" fillId="4" borderId="42" xfId="0" applyFont="1" applyFill="1" applyBorder="1" applyAlignment="1">
      <alignment horizontal="center"/>
    </xf>
    <xf numFmtId="0" fontId="2" fillId="4" borderId="43" xfId="0" applyFont="1" applyFill="1" applyBorder="1" applyAlignment="1">
      <alignment horizontal="center"/>
    </xf>
    <xf numFmtId="0" fontId="2" fillId="4" borderId="43" xfId="0" applyFont="1" applyFill="1" applyBorder="1" applyAlignment="1">
      <alignment vertical="top" wrapText="1"/>
    </xf>
    <xf numFmtId="0" fontId="2" fillId="4" borderId="43" xfId="0" applyFont="1" applyFill="1" applyBorder="1" applyAlignment="1">
      <alignment horizontal="center" vertical="center" wrapText="1"/>
    </xf>
    <xf numFmtId="1" fontId="2" fillId="4" borderId="43" xfId="0" applyNumberFormat="1" applyFont="1" applyFill="1" applyBorder="1" applyAlignment="1">
      <alignment horizontal="center" vertical="center" wrapText="1"/>
    </xf>
    <xf numFmtId="4" fontId="2" fillId="4" borderId="46" xfId="0" applyNumberFormat="1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right"/>
    </xf>
    <xf numFmtId="2" fontId="2" fillId="6" borderId="14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left" vertical="center" wrapText="1"/>
    </xf>
    <xf numFmtId="1" fontId="16" fillId="7" borderId="34" xfId="0" applyNumberFormat="1" applyFont="1" applyFill="1" applyBorder="1" applyAlignment="1" applyProtection="1">
      <alignment horizontal="center" vertical="center" wrapText="1"/>
      <protection locked="0"/>
    </xf>
    <xf numFmtId="2" fontId="17" fillId="7" borderId="34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46" xfId="0" applyNumberFormat="1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left"/>
    </xf>
    <xf numFmtId="0" fontId="17" fillId="7" borderId="34" xfId="0" applyFont="1" applyFill="1" applyBorder="1" applyAlignment="1" applyProtection="1">
      <alignment horizontal="center" vertical="center" wrapText="1"/>
      <protection locked="0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16" fillId="7" borderId="49" xfId="0" applyFont="1" applyFill="1" applyBorder="1" applyAlignment="1" applyProtection="1">
      <alignment horizontal="center" vertical="center"/>
      <protection locked="0"/>
    </xf>
    <xf numFmtId="1" fontId="2" fillId="2" borderId="18" xfId="0" applyNumberFormat="1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1" fontId="16" fillId="7" borderId="50" xfId="0" applyNumberFormat="1" applyFont="1" applyFill="1" applyBorder="1" applyAlignment="1" applyProtection="1">
      <alignment horizontal="center" vertical="center"/>
      <protection locked="0"/>
    </xf>
    <xf numFmtId="0" fontId="12" fillId="3" borderId="25" xfId="0" applyFont="1" applyFill="1" applyBorder="1" applyAlignment="1">
      <alignment horizontal="center" vertical="center" wrapText="1"/>
    </xf>
    <xf numFmtId="0" fontId="2" fillId="4" borderId="44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/>
    </xf>
    <xf numFmtId="2" fontId="2" fillId="4" borderId="53" xfId="0" applyNumberFormat="1" applyFont="1" applyFill="1" applyBorder="1" applyAlignment="1">
      <alignment horizontal="center" vertical="center" wrapText="1"/>
    </xf>
    <xf numFmtId="1" fontId="2" fillId="6" borderId="18" xfId="0" applyNumberFormat="1" applyFont="1" applyFill="1" applyBorder="1" applyAlignment="1">
      <alignment horizontal="center" vertical="center" wrapText="1"/>
    </xf>
    <xf numFmtId="2" fontId="2" fillId="6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/>
    <xf numFmtId="0" fontId="2" fillId="6" borderId="15" xfId="0" applyFont="1" applyFill="1" applyBorder="1" applyAlignment="1">
      <alignment horizontal="center" vertical="center" wrapText="1"/>
    </xf>
    <xf numFmtId="1" fontId="2" fillId="6" borderId="15" xfId="0" applyNumberFormat="1" applyFont="1" applyFill="1" applyBorder="1" applyAlignment="1">
      <alignment horizontal="center" vertical="center" wrapText="1"/>
    </xf>
    <xf numFmtId="2" fontId="2" fillId="6" borderId="51" xfId="0" applyNumberFormat="1" applyFont="1" applyFill="1" applyBorder="1" applyAlignment="1">
      <alignment horizontal="center" vertical="center" wrapText="1"/>
    </xf>
    <xf numFmtId="2" fontId="2" fillId="6" borderId="35" xfId="0" applyNumberFormat="1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27" xfId="0" applyFont="1" applyFill="1" applyBorder="1" applyAlignment="1">
      <alignment horizontal="center" vertical="center" wrapText="1"/>
    </xf>
    <xf numFmtId="2" fontId="2" fillId="6" borderId="26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0" fontId="16" fillId="7" borderId="33" xfId="0" applyFont="1" applyFill="1" applyBorder="1" applyAlignment="1" applyProtection="1">
      <alignment vertical="center"/>
    </xf>
    <xf numFmtId="0" fontId="16" fillId="7" borderId="33" xfId="0" applyFont="1" applyFill="1" applyBorder="1" applyAlignment="1" applyProtection="1"/>
    <xf numFmtId="0" fontId="16" fillId="7" borderId="33" xfId="0" applyFont="1" applyFill="1" applyBorder="1" applyAlignment="1" applyProtection="1">
      <alignment horizontal="justify" wrapText="1"/>
    </xf>
    <xf numFmtId="0" fontId="18" fillId="3" borderId="4" xfId="0" applyFont="1" applyFill="1" applyBorder="1" applyAlignment="1">
      <alignment vertical="center"/>
    </xf>
    <xf numFmtId="0" fontId="18" fillId="3" borderId="4" xfId="0" applyFont="1" applyFill="1" applyBorder="1" applyAlignment="1">
      <alignment horizontal="left"/>
    </xf>
    <xf numFmtId="0" fontId="18" fillId="3" borderId="4" xfId="0" applyFont="1" applyFill="1" applyBorder="1" applyAlignment="1">
      <alignment horizontal="left" vertical="center" wrapText="1"/>
    </xf>
    <xf numFmtId="0" fontId="18" fillId="3" borderId="4" xfId="0" applyFont="1" applyFill="1" applyBorder="1"/>
    <xf numFmtId="0" fontId="18" fillId="7" borderId="33" xfId="2" applyFont="1" applyFill="1" applyBorder="1" applyAlignment="1" applyProtection="1">
      <alignment horizontal="center"/>
    </xf>
    <xf numFmtId="0" fontId="18" fillId="3" borderId="4" xfId="0" applyFont="1" applyFill="1" applyBorder="1" applyAlignment="1">
      <alignment horizontal="center" vertical="center"/>
    </xf>
    <xf numFmtId="0" fontId="18" fillId="7" borderId="33" xfId="2" applyFont="1" applyFill="1" applyBorder="1" applyAlignment="1" applyProtection="1">
      <alignment horizontal="center" vertical="center"/>
    </xf>
    <xf numFmtId="0" fontId="22" fillId="8" borderId="1" xfId="0" applyFont="1" applyFill="1" applyBorder="1" applyAlignment="1">
      <alignment horizontal="left" wrapText="1"/>
    </xf>
    <xf numFmtId="0" fontId="3" fillId="9" borderId="2" xfId="0" applyFont="1" applyFill="1" applyBorder="1"/>
    <xf numFmtId="0" fontId="3" fillId="9" borderId="3" xfId="0" applyFont="1" applyFill="1" applyBorder="1"/>
    <xf numFmtId="2" fontId="17" fillId="7" borderId="33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Border="1"/>
    <xf numFmtId="0" fontId="16" fillId="10" borderId="38" xfId="0" applyFont="1" applyFill="1" applyBorder="1" applyAlignment="1" applyProtection="1">
      <alignment horizontal="center" vertical="center"/>
    </xf>
    <xf numFmtId="0" fontId="14" fillId="4" borderId="23" xfId="0" applyFont="1" applyFill="1" applyBorder="1" applyAlignment="1">
      <alignment horizontal="center" vertical="center" wrapText="1"/>
    </xf>
    <xf numFmtId="0" fontId="3" fillId="0" borderId="24" xfId="0" applyFont="1" applyBorder="1"/>
    <xf numFmtId="0" fontId="14" fillId="0" borderId="29" xfId="0" applyFont="1" applyBorder="1" applyAlignment="1">
      <alignment horizontal="center" vertical="center" wrapText="1"/>
    </xf>
    <xf numFmtId="0" fontId="3" fillId="0" borderId="30" xfId="0" applyFont="1" applyBorder="1"/>
    <xf numFmtId="0" fontId="3" fillId="0" borderId="31" xfId="0" applyFont="1" applyBorder="1"/>
    <xf numFmtId="0" fontId="14" fillId="4" borderId="44" xfId="0" applyFont="1" applyFill="1" applyBorder="1" applyAlignment="1">
      <alignment horizontal="center" vertical="center" wrapText="1"/>
    </xf>
    <xf numFmtId="0" fontId="3" fillId="0" borderId="45" xfId="0" applyFont="1" applyBorder="1"/>
    <xf numFmtId="0" fontId="22" fillId="8" borderId="1" xfId="0" applyFont="1" applyFill="1" applyBorder="1" applyAlignment="1">
      <alignment wrapText="1"/>
    </xf>
    <xf numFmtId="0" fontId="3" fillId="9" borderId="2" xfId="0" applyFont="1" applyFill="1" applyBorder="1" applyAlignment="1"/>
    <xf numFmtId="0" fontId="3" fillId="9" borderId="3" xfId="0" applyFont="1" applyFill="1" applyBorder="1" applyAlignment="1"/>
    <xf numFmtId="0" fontId="2" fillId="2" borderId="1" xfId="0" applyFont="1" applyFill="1" applyBorder="1" applyAlignment="1">
      <alignment horizontal="left" wrapText="1"/>
    </xf>
    <xf numFmtId="0" fontId="3" fillId="0" borderId="2" xfId="0" applyFont="1" applyBorder="1"/>
    <xf numFmtId="0" fontId="3" fillId="0" borderId="3" xfId="0" applyFont="1" applyBorder="1"/>
  </cellXfs>
  <cellStyles count="6">
    <cellStyle name="Денежный 2" xfId="3"/>
    <cellStyle name="Денежный 3" xfId="4"/>
    <cellStyle name="Денежный 4" xfId="5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</cols>
  <sheetData>
    <row r="1" spans="1:12" ht="12.75" customHeight="1" x14ac:dyDescent="0.25">
      <c r="A1" s="1" t="s">
        <v>0</v>
      </c>
      <c r="B1" s="2"/>
      <c r="C1" s="235" t="s">
        <v>138</v>
      </c>
      <c r="D1" s="236"/>
      <c r="E1" s="237"/>
      <c r="F1" s="3" t="s">
        <v>1</v>
      </c>
      <c r="G1" s="2" t="s">
        <v>2</v>
      </c>
      <c r="H1" s="238" t="s">
        <v>3</v>
      </c>
      <c r="I1" s="239"/>
      <c r="J1" s="239"/>
      <c r="K1" s="240"/>
      <c r="L1" s="2"/>
    </row>
    <row r="2" spans="1:12" ht="12.75" customHeight="1" x14ac:dyDescent="0.25">
      <c r="A2" s="4" t="s">
        <v>4</v>
      </c>
      <c r="B2" s="2"/>
      <c r="C2" s="2"/>
      <c r="D2" s="1"/>
      <c r="E2" s="2"/>
      <c r="F2" s="2"/>
      <c r="G2" s="2" t="s">
        <v>5</v>
      </c>
      <c r="H2" s="222" t="s">
        <v>139</v>
      </c>
      <c r="I2" s="223"/>
      <c r="J2" s="223"/>
      <c r="K2" s="224"/>
      <c r="L2" s="2"/>
    </row>
    <row r="3" spans="1:12" ht="17.25" customHeight="1" x14ac:dyDescent="0.25">
      <c r="A3" s="5" t="s">
        <v>6</v>
      </c>
      <c r="B3" s="2"/>
      <c r="C3" s="2"/>
      <c r="D3" s="6"/>
      <c r="E3" s="7" t="s">
        <v>7</v>
      </c>
      <c r="F3" s="2"/>
      <c r="G3" s="2" t="s">
        <v>8</v>
      </c>
      <c r="H3" s="8">
        <v>9</v>
      </c>
      <c r="I3" s="8">
        <v>1</v>
      </c>
      <c r="J3" s="9">
        <v>2025</v>
      </c>
      <c r="K3" s="1"/>
      <c r="L3" s="2"/>
    </row>
    <row r="4" spans="1:12" ht="12.75" customHeight="1" thickBot="1" x14ac:dyDescent="0.3">
      <c r="A4" s="2"/>
      <c r="B4" s="2"/>
      <c r="C4" s="2"/>
      <c r="D4" s="5"/>
      <c r="E4" s="2"/>
      <c r="F4" s="2"/>
      <c r="G4" s="2"/>
      <c r="H4" s="10" t="s">
        <v>9</v>
      </c>
      <c r="I4" s="10" t="s">
        <v>10</v>
      </c>
      <c r="J4" s="10" t="s">
        <v>11</v>
      </c>
      <c r="K4" s="2"/>
      <c r="L4" s="2"/>
    </row>
    <row r="5" spans="1:12" ht="24.75" customHeight="1" thickBot="1" x14ac:dyDescent="0.3">
      <c r="A5" s="188" t="s">
        <v>12</v>
      </c>
      <c r="B5" s="189" t="s">
        <v>13</v>
      </c>
      <c r="C5" s="190" t="s">
        <v>14</v>
      </c>
      <c r="D5" s="190" t="s">
        <v>15</v>
      </c>
      <c r="E5" s="190" t="s">
        <v>16</v>
      </c>
      <c r="F5" s="190" t="s">
        <v>17</v>
      </c>
      <c r="G5" s="190" t="s">
        <v>18</v>
      </c>
      <c r="H5" s="190" t="s">
        <v>19</v>
      </c>
      <c r="I5" s="190" t="s">
        <v>20</v>
      </c>
      <c r="J5" s="190" t="s">
        <v>21</v>
      </c>
      <c r="K5" s="191" t="s">
        <v>22</v>
      </c>
      <c r="L5" s="192" t="s">
        <v>23</v>
      </c>
    </row>
    <row r="6" spans="1:12" ht="12.75" customHeight="1" x14ac:dyDescent="0.25">
      <c r="A6" s="16">
        <v>1</v>
      </c>
      <c r="B6" s="17">
        <v>1</v>
      </c>
      <c r="C6" s="18" t="s">
        <v>24</v>
      </c>
      <c r="D6" s="28" t="s">
        <v>25</v>
      </c>
      <c r="E6" s="186" t="s">
        <v>26</v>
      </c>
      <c r="F6" s="140">
        <v>150</v>
      </c>
      <c r="G6" s="171">
        <v>9.1</v>
      </c>
      <c r="H6" s="171">
        <v>8.35</v>
      </c>
      <c r="I6" s="171">
        <v>43.02</v>
      </c>
      <c r="J6" s="172">
        <v>262.05</v>
      </c>
      <c r="K6" s="170" t="s">
        <v>27</v>
      </c>
      <c r="L6" s="187">
        <v>33.17</v>
      </c>
    </row>
    <row r="7" spans="1:12" ht="12.75" customHeight="1" x14ac:dyDescent="0.25">
      <c r="A7" s="16"/>
      <c r="B7" s="17"/>
      <c r="C7" s="18"/>
      <c r="D7" s="19" t="s">
        <v>28</v>
      </c>
      <c r="E7" s="15" t="s">
        <v>29</v>
      </c>
      <c r="F7" s="62">
        <v>17.5</v>
      </c>
      <c r="G7" s="139">
        <v>1.5</v>
      </c>
      <c r="H7" s="68">
        <v>4.9000000000000004</v>
      </c>
      <c r="I7" s="68">
        <v>0.56000000000000005</v>
      </c>
      <c r="J7" s="139">
        <v>52.85</v>
      </c>
      <c r="K7" s="86" t="s">
        <v>30</v>
      </c>
      <c r="L7" s="58">
        <v>15.03</v>
      </c>
    </row>
    <row r="8" spans="1:12" ht="12.75" customHeight="1" x14ac:dyDescent="0.25">
      <c r="A8" s="16"/>
      <c r="B8" s="17"/>
      <c r="C8" s="18"/>
      <c r="D8" s="20" t="s">
        <v>31</v>
      </c>
      <c r="E8" s="15" t="s">
        <v>32</v>
      </c>
      <c r="F8" s="62">
        <v>200</v>
      </c>
      <c r="G8" s="125">
        <v>7.0000000000000007E-2</v>
      </c>
      <c r="H8" s="56">
        <v>0.2</v>
      </c>
      <c r="I8" s="56">
        <v>10.01</v>
      </c>
      <c r="J8" s="125">
        <v>40</v>
      </c>
      <c r="K8" s="86">
        <v>262</v>
      </c>
      <c r="L8" s="58">
        <v>1.74</v>
      </c>
    </row>
    <row r="9" spans="1:12" ht="12.75" customHeight="1" x14ac:dyDescent="0.25">
      <c r="A9" s="16"/>
      <c r="B9" s="17"/>
      <c r="C9" s="18"/>
      <c r="D9" s="20" t="s">
        <v>33</v>
      </c>
      <c r="E9" s="15" t="s">
        <v>34</v>
      </c>
      <c r="F9" s="62">
        <v>30</v>
      </c>
      <c r="G9" s="125">
        <v>3.3</v>
      </c>
      <c r="H9" s="56">
        <v>1.31</v>
      </c>
      <c r="I9" s="56">
        <v>24.6</v>
      </c>
      <c r="J9" s="125">
        <v>117.9</v>
      </c>
      <c r="K9" s="86" t="s">
        <v>30</v>
      </c>
      <c r="L9" s="58">
        <v>3.13</v>
      </c>
    </row>
    <row r="10" spans="1:12" ht="12.75" customHeight="1" x14ac:dyDescent="0.25">
      <c r="A10" s="16"/>
      <c r="B10" s="17"/>
      <c r="C10" s="18"/>
      <c r="D10" s="20" t="s">
        <v>35</v>
      </c>
      <c r="E10" s="22"/>
      <c r="F10" s="69"/>
      <c r="G10" s="97"/>
      <c r="H10" s="141"/>
      <c r="I10" s="141"/>
      <c r="J10" s="142"/>
      <c r="K10" s="141"/>
      <c r="L10" s="141"/>
    </row>
    <row r="11" spans="1:12" ht="12.75" customHeight="1" x14ac:dyDescent="0.25">
      <c r="A11" s="16"/>
      <c r="B11" s="17"/>
      <c r="C11" s="18"/>
      <c r="D11" s="19" t="s">
        <v>36</v>
      </c>
      <c r="E11" s="149" t="s">
        <v>90</v>
      </c>
      <c r="F11" s="62">
        <v>125</v>
      </c>
      <c r="G11" s="125">
        <v>3.75</v>
      </c>
      <c r="H11" s="56">
        <v>3.12</v>
      </c>
      <c r="I11" s="56">
        <v>19.37</v>
      </c>
      <c r="J11" s="125">
        <v>120.6</v>
      </c>
      <c r="K11" s="86" t="s">
        <v>30</v>
      </c>
      <c r="L11" s="58">
        <v>33.799999999999997</v>
      </c>
    </row>
    <row r="12" spans="1:12" ht="12.75" customHeight="1" x14ac:dyDescent="0.25">
      <c r="A12" s="16"/>
      <c r="B12" s="17"/>
      <c r="C12" s="18"/>
      <c r="D12" s="19"/>
      <c r="E12" s="24"/>
      <c r="F12" s="48"/>
      <c r="G12" s="62"/>
      <c r="H12" s="140"/>
      <c r="I12" s="140"/>
      <c r="J12" s="143"/>
      <c r="K12" s="136"/>
      <c r="L12" s="144"/>
    </row>
    <row r="13" spans="1:12" ht="12.75" customHeight="1" x14ac:dyDescent="0.25">
      <c r="A13" s="26"/>
      <c r="B13" s="27"/>
      <c r="C13" s="28"/>
      <c r="D13" s="29" t="s">
        <v>37</v>
      </c>
      <c r="E13" s="30"/>
      <c r="F13" s="150">
        <f t="shared" ref="F13:J13" si="0">SUM(F6:F12)</f>
        <v>522.5</v>
      </c>
      <c r="G13" s="151">
        <f t="shared" si="0"/>
        <v>17.72</v>
      </c>
      <c r="H13" s="151">
        <f t="shared" si="0"/>
        <v>17.88</v>
      </c>
      <c r="I13" s="151">
        <f t="shared" si="0"/>
        <v>97.56</v>
      </c>
      <c r="J13" s="151">
        <f t="shared" si="0"/>
        <v>593.40000000000009</v>
      </c>
      <c r="K13" s="152"/>
      <c r="L13" s="153">
        <f>L6+L7+L8+L9+L11</f>
        <v>86.87</v>
      </c>
    </row>
    <row r="14" spans="1:12" ht="12.75" customHeight="1" x14ac:dyDescent="0.25">
      <c r="A14" s="31">
        <f t="shared" ref="A14:B14" si="1">A6</f>
        <v>1</v>
      </c>
      <c r="B14" s="32">
        <f t="shared" si="1"/>
        <v>1</v>
      </c>
      <c r="C14" s="33" t="s">
        <v>38</v>
      </c>
      <c r="D14" s="20" t="s">
        <v>39</v>
      </c>
      <c r="E14" s="15" t="s">
        <v>117</v>
      </c>
      <c r="F14" s="48">
        <v>60</v>
      </c>
      <c r="G14" s="62">
        <v>1.2</v>
      </c>
      <c r="H14" s="62">
        <v>0.2</v>
      </c>
      <c r="I14" s="62">
        <v>6.1</v>
      </c>
      <c r="J14" s="62">
        <v>31.3</v>
      </c>
      <c r="K14" s="219" t="s">
        <v>118</v>
      </c>
      <c r="L14" s="64">
        <v>24.44</v>
      </c>
    </row>
    <row r="15" spans="1:12" ht="12.75" customHeight="1" x14ac:dyDescent="0.25">
      <c r="A15" s="16"/>
      <c r="B15" s="17"/>
      <c r="C15" s="18"/>
      <c r="D15" s="20" t="s">
        <v>40</v>
      </c>
      <c r="E15" s="34" t="s">
        <v>41</v>
      </c>
      <c r="F15" s="48">
        <v>225</v>
      </c>
      <c r="G15" s="62">
        <v>4.42</v>
      </c>
      <c r="H15" s="62">
        <v>6.9</v>
      </c>
      <c r="I15" s="62">
        <v>37.78</v>
      </c>
      <c r="J15" s="62">
        <v>135.09</v>
      </c>
      <c r="K15" s="48" t="s">
        <v>42</v>
      </c>
      <c r="L15" s="71">
        <v>18.559999999999999</v>
      </c>
    </row>
    <row r="16" spans="1:12" ht="12.75" customHeight="1" x14ac:dyDescent="0.25">
      <c r="A16" s="16"/>
      <c r="B16" s="17"/>
      <c r="C16" s="18"/>
      <c r="D16" s="20" t="s">
        <v>43</v>
      </c>
      <c r="E16" s="35" t="s">
        <v>44</v>
      </c>
      <c r="F16" s="49">
        <v>90</v>
      </c>
      <c r="G16" s="62">
        <v>12</v>
      </c>
      <c r="H16" s="62">
        <v>21.28</v>
      </c>
      <c r="I16" s="62">
        <v>10.57</v>
      </c>
      <c r="J16" s="62">
        <v>282</v>
      </c>
      <c r="K16" s="49">
        <v>184</v>
      </c>
      <c r="L16" s="72">
        <v>50.53</v>
      </c>
    </row>
    <row r="17" spans="1:12" ht="12.75" customHeight="1" x14ac:dyDescent="0.25">
      <c r="A17" s="16"/>
      <c r="B17" s="17"/>
      <c r="C17" s="18"/>
      <c r="D17" s="20" t="s">
        <v>45</v>
      </c>
      <c r="E17" s="15" t="s">
        <v>46</v>
      </c>
      <c r="F17" s="48">
        <v>150</v>
      </c>
      <c r="G17" s="62">
        <v>3.06</v>
      </c>
      <c r="H17" s="62">
        <v>4.8</v>
      </c>
      <c r="I17" s="62">
        <v>20.445</v>
      </c>
      <c r="J17" s="62">
        <v>136.5</v>
      </c>
      <c r="K17" s="48">
        <v>210</v>
      </c>
      <c r="L17" s="63">
        <v>26.95</v>
      </c>
    </row>
    <row r="18" spans="1:12" ht="12.75" customHeight="1" x14ac:dyDescent="0.25">
      <c r="A18" s="16"/>
      <c r="B18" s="17"/>
      <c r="C18" s="18"/>
      <c r="D18" s="20" t="s">
        <v>36</v>
      </c>
      <c r="E18" s="24" t="s">
        <v>47</v>
      </c>
      <c r="F18" s="48">
        <v>200</v>
      </c>
      <c r="G18" s="62">
        <v>0.66</v>
      </c>
      <c r="H18" s="62">
        <v>0.1</v>
      </c>
      <c r="I18" s="62">
        <v>32</v>
      </c>
      <c r="J18" s="62">
        <v>132</v>
      </c>
      <c r="K18" s="48">
        <v>241</v>
      </c>
      <c r="L18" s="63">
        <v>5.8</v>
      </c>
    </row>
    <row r="19" spans="1:12" ht="12.75" customHeight="1" x14ac:dyDescent="0.25">
      <c r="A19" s="16"/>
      <c r="B19" s="17"/>
      <c r="C19" s="18"/>
      <c r="D19" s="20" t="s">
        <v>48</v>
      </c>
      <c r="E19" s="15" t="s">
        <v>49</v>
      </c>
      <c r="F19" s="48">
        <v>40</v>
      </c>
      <c r="G19" s="62">
        <v>2.96</v>
      </c>
      <c r="H19" s="62">
        <v>0.36</v>
      </c>
      <c r="I19" s="62">
        <v>21.1</v>
      </c>
      <c r="J19" s="62">
        <v>93.78</v>
      </c>
      <c r="K19" s="48" t="s">
        <v>50</v>
      </c>
      <c r="L19" s="71">
        <v>3.07</v>
      </c>
    </row>
    <row r="20" spans="1:12" ht="12.75" customHeight="1" x14ac:dyDescent="0.25">
      <c r="A20" s="16"/>
      <c r="B20" s="17"/>
      <c r="C20" s="18"/>
      <c r="D20" s="20" t="s">
        <v>51</v>
      </c>
      <c r="E20" s="15" t="s">
        <v>52</v>
      </c>
      <c r="F20" s="48">
        <v>20</v>
      </c>
      <c r="G20" s="62">
        <v>1.36</v>
      </c>
      <c r="H20" s="62">
        <v>0.24</v>
      </c>
      <c r="I20" s="62">
        <v>6.72</v>
      </c>
      <c r="J20" s="62">
        <v>34.159999999999997</v>
      </c>
      <c r="K20" s="48" t="s">
        <v>50</v>
      </c>
      <c r="L20" s="71">
        <v>1.92</v>
      </c>
    </row>
    <row r="21" spans="1:12" ht="12.75" customHeight="1" x14ac:dyDescent="0.25">
      <c r="A21" s="16"/>
      <c r="B21" s="17"/>
      <c r="C21" s="18"/>
      <c r="D21" s="212" t="s">
        <v>132</v>
      </c>
      <c r="E21" s="149" t="s">
        <v>116</v>
      </c>
      <c r="F21" s="48">
        <v>15</v>
      </c>
      <c r="G21" s="62">
        <v>1.8</v>
      </c>
      <c r="H21" s="62">
        <v>0.3</v>
      </c>
      <c r="I21" s="62">
        <v>14.55</v>
      </c>
      <c r="J21" s="62">
        <v>55.5</v>
      </c>
      <c r="K21" s="48" t="s">
        <v>50</v>
      </c>
      <c r="L21" s="137">
        <v>6.12</v>
      </c>
    </row>
    <row r="22" spans="1:12" ht="12.75" customHeight="1" x14ac:dyDescent="0.25">
      <c r="A22" s="16"/>
      <c r="B22" s="17"/>
      <c r="C22" s="18"/>
      <c r="D22" s="19"/>
      <c r="E22" s="15"/>
      <c r="F22" s="48"/>
      <c r="G22" s="62"/>
      <c r="H22" s="62"/>
      <c r="I22" s="62"/>
      <c r="J22" s="62"/>
      <c r="K22" s="120"/>
      <c r="L22" s="138"/>
    </row>
    <row r="23" spans="1:12" ht="12.75" customHeight="1" thickBot="1" x14ac:dyDescent="0.3">
      <c r="A23" s="16"/>
      <c r="B23" s="17"/>
      <c r="C23" s="18"/>
      <c r="D23" s="180" t="s">
        <v>37</v>
      </c>
      <c r="E23" s="164"/>
      <c r="F23" s="165">
        <f>SUM(F14:F22)</f>
        <v>800</v>
      </c>
      <c r="G23" s="166">
        <f>SUM(G14:G22)</f>
        <v>27.46</v>
      </c>
      <c r="H23" s="166">
        <f>SUM(H14:H22)</f>
        <v>34.18</v>
      </c>
      <c r="I23" s="166">
        <f>SUM(I14:I22)</f>
        <v>149.26500000000001</v>
      </c>
      <c r="J23" s="166">
        <f>SUM(J14:J22)</f>
        <v>900.32999999999993</v>
      </c>
      <c r="K23" s="167"/>
      <c r="L23" s="181">
        <f>L14+L15+L16+L17+L18+L19+L20+L21+L22</f>
        <v>137.38999999999999</v>
      </c>
    </row>
    <row r="24" spans="1:12" ht="12.75" customHeight="1" thickBot="1" x14ac:dyDescent="0.3">
      <c r="A24" s="174">
        <f>A6</f>
        <v>1</v>
      </c>
      <c r="B24" s="175">
        <f>B6</f>
        <v>1</v>
      </c>
      <c r="C24" s="233" t="s">
        <v>56</v>
      </c>
      <c r="D24" s="234"/>
      <c r="E24" s="176"/>
      <c r="F24" s="178">
        <f>F13+F23</f>
        <v>1322.5</v>
      </c>
      <c r="G24" s="178">
        <f>G13+G23</f>
        <v>45.18</v>
      </c>
      <c r="H24" s="178">
        <f>H13+H23</f>
        <v>52.06</v>
      </c>
      <c r="I24" s="178">
        <f>I13+I23</f>
        <v>246.82500000000002</v>
      </c>
      <c r="J24" s="178">
        <f>J13+J23</f>
        <v>1493.73</v>
      </c>
      <c r="K24" s="177"/>
      <c r="L24" s="185">
        <f>L23+L13</f>
        <v>224.26</v>
      </c>
    </row>
    <row r="25" spans="1:12" ht="12.75" customHeight="1" x14ac:dyDescent="0.25">
      <c r="A25" s="39">
        <v>1</v>
      </c>
      <c r="B25" s="17">
        <v>2</v>
      </c>
      <c r="C25" s="18" t="s">
        <v>24</v>
      </c>
      <c r="D25" s="28" t="s">
        <v>25</v>
      </c>
      <c r="E25" s="182" t="s">
        <v>57</v>
      </c>
      <c r="F25" s="173">
        <v>240</v>
      </c>
      <c r="G25" s="183">
        <v>12.35</v>
      </c>
      <c r="H25" s="183">
        <v>12.43</v>
      </c>
      <c r="I25" s="183">
        <v>27.81</v>
      </c>
      <c r="J25" s="183">
        <v>272.5</v>
      </c>
      <c r="K25" s="173" t="s">
        <v>58</v>
      </c>
      <c r="L25" s="184">
        <v>43.91</v>
      </c>
    </row>
    <row r="26" spans="1:12" ht="12.75" customHeight="1" x14ac:dyDescent="0.25">
      <c r="A26" s="39"/>
      <c r="B26" s="17"/>
      <c r="C26" s="18"/>
      <c r="D26" s="19" t="s">
        <v>39</v>
      </c>
      <c r="E26" s="40" t="s">
        <v>102</v>
      </c>
      <c r="F26" s="61">
        <v>60</v>
      </c>
      <c r="G26" s="74">
        <v>1.42</v>
      </c>
      <c r="H26" s="123">
        <v>0.06</v>
      </c>
      <c r="I26" s="74">
        <v>13.72</v>
      </c>
      <c r="J26" s="74">
        <v>111.18</v>
      </c>
      <c r="K26" s="86" t="s">
        <v>30</v>
      </c>
      <c r="L26" s="76">
        <v>9.44</v>
      </c>
    </row>
    <row r="27" spans="1:12" ht="12.75" customHeight="1" x14ac:dyDescent="0.25">
      <c r="A27" s="39"/>
      <c r="B27" s="17"/>
      <c r="C27" s="18"/>
      <c r="D27" s="20" t="s">
        <v>31</v>
      </c>
      <c r="E27" s="66" t="s">
        <v>136</v>
      </c>
      <c r="F27" s="67">
        <v>200</v>
      </c>
      <c r="G27" s="77">
        <v>0.13</v>
      </c>
      <c r="H27" s="124">
        <v>0.02</v>
      </c>
      <c r="I27" s="77">
        <v>15.2</v>
      </c>
      <c r="J27" s="77">
        <v>62</v>
      </c>
      <c r="K27" s="67">
        <v>262</v>
      </c>
      <c r="L27" s="130">
        <v>3.38</v>
      </c>
    </row>
    <row r="28" spans="1:12" ht="12.75" customHeight="1" x14ac:dyDescent="0.25">
      <c r="A28" s="39"/>
      <c r="B28" s="17"/>
      <c r="C28" s="18"/>
      <c r="D28" s="20" t="s">
        <v>33</v>
      </c>
      <c r="E28" s="24" t="s">
        <v>49</v>
      </c>
      <c r="F28" s="67">
        <v>35</v>
      </c>
      <c r="G28" s="56">
        <v>2.59</v>
      </c>
      <c r="H28" s="125">
        <v>0.32</v>
      </c>
      <c r="I28" s="56">
        <v>17.190000000000001</v>
      </c>
      <c r="J28" s="56">
        <v>82.06</v>
      </c>
      <c r="K28" s="67" t="s">
        <v>30</v>
      </c>
      <c r="L28" s="130">
        <v>2.69</v>
      </c>
    </row>
    <row r="29" spans="1:12" ht="12.75" customHeight="1" x14ac:dyDescent="0.25">
      <c r="A29" s="39"/>
      <c r="B29" s="17"/>
      <c r="C29" s="18"/>
      <c r="D29" s="20" t="s">
        <v>35</v>
      </c>
      <c r="E29" s="24" t="s">
        <v>55</v>
      </c>
      <c r="F29" s="60">
        <v>100</v>
      </c>
      <c r="G29" s="74">
        <v>0.9</v>
      </c>
      <c r="H29" s="123">
        <v>0</v>
      </c>
      <c r="I29" s="74">
        <v>9.5</v>
      </c>
      <c r="J29" s="74">
        <v>47</v>
      </c>
      <c r="K29" s="67">
        <v>231</v>
      </c>
      <c r="L29" s="131">
        <v>10.24</v>
      </c>
    </row>
    <row r="30" spans="1:12" ht="12.75" customHeight="1" x14ac:dyDescent="0.25">
      <c r="A30" s="39"/>
      <c r="B30" s="17"/>
      <c r="C30" s="18"/>
      <c r="D30" s="19" t="s">
        <v>33</v>
      </c>
      <c r="E30" s="23" t="s">
        <v>52</v>
      </c>
      <c r="F30" s="60">
        <v>20</v>
      </c>
      <c r="G30" s="79">
        <v>1.36</v>
      </c>
      <c r="H30" s="126">
        <v>0.24</v>
      </c>
      <c r="I30" s="79">
        <v>6.72</v>
      </c>
      <c r="J30" s="79">
        <v>34.159999999999997</v>
      </c>
      <c r="K30" s="67" t="s">
        <v>30</v>
      </c>
      <c r="L30" s="129">
        <v>1.92</v>
      </c>
    </row>
    <row r="31" spans="1:12" ht="12.75" customHeight="1" x14ac:dyDescent="0.25">
      <c r="A31" s="39"/>
      <c r="B31" s="17"/>
      <c r="C31" s="18"/>
      <c r="D31" s="19"/>
      <c r="E31" s="23"/>
      <c r="F31" s="23"/>
      <c r="G31" s="81"/>
      <c r="H31" s="127"/>
      <c r="I31" s="134"/>
      <c r="J31" s="134"/>
      <c r="K31" s="135"/>
      <c r="L31" s="82"/>
    </row>
    <row r="32" spans="1:12" ht="12.75" customHeight="1" x14ac:dyDescent="0.25">
      <c r="A32" s="41"/>
      <c r="B32" s="27"/>
      <c r="C32" s="28"/>
      <c r="D32" s="29" t="s">
        <v>37</v>
      </c>
      <c r="E32" s="30"/>
      <c r="F32" s="154">
        <f t="shared" ref="F32:J32" si="2">SUM(F25:F31)</f>
        <v>655</v>
      </c>
      <c r="G32" s="151">
        <f t="shared" si="2"/>
        <v>18.75</v>
      </c>
      <c r="H32" s="155">
        <f t="shared" si="2"/>
        <v>13.07</v>
      </c>
      <c r="I32" s="156">
        <f t="shared" si="2"/>
        <v>90.14</v>
      </c>
      <c r="J32" s="156">
        <f t="shared" si="2"/>
        <v>608.9</v>
      </c>
      <c r="K32" s="157"/>
      <c r="L32" s="158">
        <f>L25+L26+L27+L28+L29+L30</f>
        <v>71.58</v>
      </c>
    </row>
    <row r="33" spans="1:12" ht="12.75" customHeight="1" x14ac:dyDescent="0.25">
      <c r="A33" s="32">
        <f t="shared" ref="A33:B33" si="3">A25</f>
        <v>1</v>
      </c>
      <c r="B33" s="32">
        <f t="shared" si="3"/>
        <v>2</v>
      </c>
      <c r="C33" s="33" t="s">
        <v>38</v>
      </c>
      <c r="D33" s="20" t="s">
        <v>39</v>
      </c>
      <c r="E33" s="66" t="s">
        <v>59</v>
      </c>
      <c r="F33" s="48">
        <v>60</v>
      </c>
      <c r="G33" s="95">
        <v>0.78</v>
      </c>
      <c r="H33" s="128">
        <v>1.95</v>
      </c>
      <c r="I33" s="95">
        <v>3.87</v>
      </c>
      <c r="J33" s="95">
        <v>36.24</v>
      </c>
      <c r="K33" s="136"/>
      <c r="L33" s="131">
        <v>6.86</v>
      </c>
    </row>
    <row r="34" spans="1:12" ht="12.75" customHeight="1" x14ac:dyDescent="0.25">
      <c r="A34" s="39"/>
      <c r="B34" s="17"/>
      <c r="C34" s="18"/>
      <c r="D34" s="20" t="s">
        <v>40</v>
      </c>
      <c r="E34" s="24" t="s">
        <v>60</v>
      </c>
      <c r="F34" s="48">
        <v>200</v>
      </c>
      <c r="G34" s="110">
        <v>2.85</v>
      </c>
      <c r="H34" s="106">
        <v>3.67</v>
      </c>
      <c r="I34" s="132">
        <v>15.03</v>
      </c>
      <c r="J34" s="132">
        <v>115</v>
      </c>
      <c r="K34" s="133">
        <v>108</v>
      </c>
      <c r="L34" s="64">
        <v>15.66</v>
      </c>
    </row>
    <row r="35" spans="1:12" ht="12.75" customHeight="1" x14ac:dyDescent="0.25">
      <c r="A35" s="39"/>
      <c r="B35" s="17"/>
      <c r="C35" s="18"/>
      <c r="D35" s="20" t="s">
        <v>43</v>
      </c>
      <c r="E35" s="24" t="s">
        <v>61</v>
      </c>
      <c r="F35" s="48">
        <v>200</v>
      </c>
      <c r="G35" s="106">
        <v>8</v>
      </c>
      <c r="H35" s="106">
        <v>16.899999999999999</v>
      </c>
      <c r="I35" s="106">
        <v>26.82</v>
      </c>
      <c r="J35" s="106">
        <v>398</v>
      </c>
      <c r="K35" s="48" t="s">
        <v>62</v>
      </c>
      <c r="L35" s="71">
        <v>68.31</v>
      </c>
    </row>
    <row r="36" spans="1:12" ht="12.75" customHeight="1" x14ac:dyDescent="0.25">
      <c r="A36" s="39"/>
      <c r="B36" s="17"/>
      <c r="C36" s="18"/>
      <c r="D36" s="20" t="s">
        <v>45</v>
      </c>
      <c r="E36" s="42"/>
      <c r="F36" s="117"/>
      <c r="G36" s="117"/>
      <c r="H36" s="117"/>
      <c r="I36" s="117"/>
      <c r="J36" s="117"/>
      <c r="K36" s="118"/>
      <c r="L36" s="119"/>
    </row>
    <row r="37" spans="1:12" ht="12.75" customHeight="1" x14ac:dyDescent="0.25">
      <c r="A37" s="39"/>
      <c r="B37" s="17"/>
      <c r="C37" s="18"/>
      <c r="D37" s="20" t="s">
        <v>36</v>
      </c>
      <c r="E37" s="24" t="s">
        <v>63</v>
      </c>
      <c r="F37" s="48">
        <v>200</v>
      </c>
      <c r="G37" s="106">
        <v>0.3</v>
      </c>
      <c r="H37" s="106">
        <v>0.1</v>
      </c>
      <c r="I37" s="106">
        <v>8.44</v>
      </c>
      <c r="J37" s="106">
        <v>35.33</v>
      </c>
      <c r="K37" s="48" t="s">
        <v>64</v>
      </c>
      <c r="L37" s="71">
        <v>14.17</v>
      </c>
    </row>
    <row r="38" spans="1:12" ht="12.75" customHeight="1" x14ac:dyDescent="0.25">
      <c r="A38" s="39"/>
      <c r="B38" s="17"/>
      <c r="C38" s="18"/>
      <c r="D38" s="20" t="s">
        <v>48</v>
      </c>
      <c r="E38" s="24" t="s">
        <v>49</v>
      </c>
      <c r="F38" s="48">
        <v>40</v>
      </c>
      <c r="G38" s="106">
        <v>2.96</v>
      </c>
      <c r="H38" s="106">
        <v>0.36</v>
      </c>
      <c r="I38" s="106">
        <v>21.1</v>
      </c>
      <c r="J38" s="106">
        <v>93.78</v>
      </c>
      <c r="K38" s="48" t="s">
        <v>30</v>
      </c>
      <c r="L38" s="71">
        <v>3.07</v>
      </c>
    </row>
    <row r="39" spans="1:12" ht="12.75" customHeight="1" x14ac:dyDescent="0.25">
      <c r="A39" s="39"/>
      <c r="B39" s="17"/>
      <c r="C39" s="18"/>
      <c r="D39" s="20" t="s">
        <v>51</v>
      </c>
      <c r="E39" s="24" t="s">
        <v>52</v>
      </c>
      <c r="F39" s="48">
        <v>30</v>
      </c>
      <c r="G39" s="106">
        <v>2.04</v>
      </c>
      <c r="H39" s="106">
        <v>0.36</v>
      </c>
      <c r="I39" s="106">
        <v>10.08</v>
      </c>
      <c r="J39" s="106">
        <v>51</v>
      </c>
      <c r="K39" s="48" t="s">
        <v>30</v>
      </c>
      <c r="L39" s="71">
        <v>2.88</v>
      </c>
    </row>
    <row r="40" spans="1:12" ht="12.75" customHeight="1" x14ac:dyDescent="0.25">
      <c r="A40" s="39"/>
      <c r="B40" s="17"/>
      <c r="C40" s="18"/>
      <c r="D40" s="43" t="s">
        <v>35</v>
      </c>
      <c r="E40" s="24" t="s">
        <v>65</v>
      </c>
      <c r="F40" s="48">
        <v>100</v>
      </c>
      <c r="G40" s="106">
        <v>0.4</v>
      </c>
      <c r="H40" s="106">
        <v>0.3</v>
      </c>
      <c r="I40" s="106">
        <v>10.3</v>
      </c>
      <c r="J40" s="106">
        <v>47</v>
      </c>
      <c r="K40" s="48">
        <v>231</v>
      </c>
      <c r="L40" s="121">
        <v>22.62</v>
      </c>
    </row>
    <row r="41" spans="1:12" ht="12.75" customHeight="1" x14ac:dyDescent="0.25">
      <c r="A41" s="39"/>
      <c r="B41" s="17"/>
      <c r="C41" s="18"/>
      <c r="D41" s="23"/>
      <c r="E41" s="24"/>
      <c r="F41" s="48"/>
      <c r="G41" s="106"/>
      <c r="H41" s="106"/>
      <c r="I41" s="106"/>
      <c r="J41" s="106"/>
      <c r="K41" s="120"/>
      <c r="L41" s="122"/>
    </row>
    <row r="42" spans="1:12" ht="12.75" customHeight="1" thickBot="1" x14ac:dyDescent="0.3">
      <c r="A42" s="39"/>
      <c r="B42" s="17"/>
      <c r="C42" s="18"/>
      <c r="D42" s="163" t="s">
        <v>37</v>
      </c>
      <c r="E42" s="164"/>
      <c r="F42" s="165">
        <f t="shared" ref="F42:J42" si="4">SUM(F33:F41)</f>
        <v>830</v>
      </c>
      <c r="G42" s="166">
        <f t="shared" si="4"/>
        <v>17.329999999999998</v>
      </c>
      <c r="H42" s="166">
        <f t="shared" si="4"/>
        <v>23.64</v>
      </c>
      <c r="I42" s="166">
        <f t="shared" si="4"/>
        <v>95.639999999999986</v>
      </c>
      <c r="J42" s="166">
        <f t="shared" si="4"/>
        <v>776.35</v>
      </c>
      <c r="K42" s="167"/>
      <c r="L42" s="168">
        <f>L33+L34+L35+L37+L38+L39+L40</f>
        <v>133.57</v>
      </c>
    </row>
    <row r="43" spans="1:12" ht="15.75" customHeight="1" thickBot="1" x14ac:dyDescent="0.3">
      <c r="A43" s="174">
        <f t="shared" ref="A43:B43" si="5">A25</f>
        <v>1</v>
      </c>
      <c r="B43" s="175">
        <f t="shared" si="5"/>
        <v>2</v>
      </c>
      <c r="C43" s="233" t="s">
        <v>56</v>
      </c>
      <c r="D43" s="234"/>
      <c r="E43" s="176"/>
      <c r="F43" s="177">
        <f t="shared" ref="F43:J43" si="6">F32+F42</f>
        <v>1485</v>
      </c>
      <c r="G43" s="178">
        <f t="shared" si="6"/>
        <v>36.08</v>
      </c>
      <c r="H43" s="178">
        <f t="shared" si="6"/>
        <v>36.71</v>
      </c>
      <c r="I43" s="178">
        <f t="shared" si="6"/>
        <v>185.77999999999997</v>
      </c>
      <c r="J43" s="178">
        <f t="shared" si="6"/>
        <v>1385.25</v>
      </c>
      <c r="K43" s="177"/>
      <c r="L43" s="179">
        <f>L42+L32</f>
        <v>205.14999999999998</v>
      </c>
    </row>
    <row r="44" spans="1:12" ht="12.75" customHeight="1" x14ac:dyDescent="0.25">
      <c r="A44" s="16">
        <v>1</v>
      </c>
      <c r="B44" s="17">
        <v>3</v>
      </c>
      <c r="C44" s="18" t="s">
        <v>24</v>
      </c>
      <c r="D44" s="28" t="s">
        <v>25</v>
      </c>
      <c r="E44" s="169" t="s">
        <v>66</v>
      </c>
      <c r="F44" s="170">
        <v>150</v>
      </c>
      <c r="G44" s="171">
        <v>15.14</v>
      </c>
      <c r="H44" s="171">
        <v>22.86</v>
      </c>
      <c r="I44" s="171">
        <v>2.76</v>
      </c>
      <c r="J44" s="172">
        <v>276</v>
      </c>
      <c r="K44" s="170">
        <v>144</v>
      </c>
      <c r="L44" s="173">
        <v>65.36</v>
      </c>
    </row>
    <row r="45" spans="1:12" ht="12.75" customHeight="1" x14ac:dyDescent="0.25">
      <c r="A45" s="16"/>
      <c r="B45" s="17"/>
      <c r="C45" s="18"/>
      <c r="D45" s="24" t="s">
        <v>67</v>
      </c>
      <c r="E45" s="24" t="s">
        <v>68</v>
      </c>
      <c r="F45" s="67">
        <v>160</v>
      </c>
      <c r="G45" s="56">
        <v>5.17</v>
      </c>
      <c r="H45" s="125">
        <v>4.74</v>
      </c>
      <c r="I45" s="56">
        <v>18.64</v>
      </c>
      <c r="J45" s="56">
        <v>236.7</v>
      </c>
      <c r="K45" s="67" t="s">
        <v>69</v>
      </c>
      <c r="L45" s="160">
        <v>21.79</v>
      </c>
    </row>
    <row r="46" spans="1:12" ht="12.75" customHeight="1" x14ac:dyDescent="0.25">
      <c r="A46" s="16"/>
      <c r="B46" s="17"/>
      <c r="C46" s="18"/>
      <c r="D46" s="20" t="s">
        <v>31</v>
      </c>
      <c r="E46" s="24" t="s">
        <v>70</v>
      </c>
      <c r="F46" s="67">
        <v>200</v>
      </c>
      <c r="G46" s="56">
        <v>3.16</v>
      </c>
      <c r="H46" s="125">
        <v>2.68</v>
      </c>
      <c r="I46" s="56">
        <v>15.94</v>
      </c>
      <c r="J46" s="56">
        <v>50</v>
      </c>
      <c r="K46" s="86">
        <v>264</v>
      </c>
      <c r="L46" s="161">
        <v>15.14</v>
      </c>
    </row>
    <row r="47" spans="1:12" ht="12.75" customHeight="1" x14ac:dyDescent="0.25">
      <c r="A47" s="16"/>
      <c r="B47" s="17"/>
      <c r="C47" s="18"/>
      <c r="D47" s="20" t="s">
        <v>33</v>
      </c>
      <c r="E47" s="24" t="s">
        <v>49</v>
      </c>
      <c r="F47" s="67">
        <v>27</v>
      </c>
      <c r="G47" s="56">
        <v>2</v>
      </c>
      <c r="H47" s="125">
        <v>0.24</v>
      </c>
      <c r="I47" s="56">
        <v>14.24</v>
      </c>
      <c r="J47" s="56">
        <v>63.3</v>
      </c>
      <c r="K47" s="67" t="s">
        <v>30</v>
      </c>
      <c r="L47" s="161">
        <v>2.04</v>
      </c>
    </row>
    <row r="48" spans="1:12" ht="12.75" customHeight="1" x14ac:dyDescent="0.25">
      <c r="A48" s="16"/>
      <c r="B48" s="17"/>
      <c r="C48" s="18"/>
      <c r="D48" s="20" t="s">
        <v>35</v>
      </c>
      <c r="E48" s="22"/>
      <c r="F48" s="69"/>
      <c r="G48" s="146"/>
      <c r="H48" s="159"/>
      <c r="I48" s="162"/>
      <c r="J48" s="162"/>
      <c r="K48" s="141"/>
      <c r="L48" s="70"/>
    </row>
    <row r="49" spans="1:12" ht="12.75" customHeight="1" x14ac:dyDescent="0.25">
      <c r="A49" s="16"/>
      <c r="B49" s="17"/>
      <c r="C49" s="18"/>
      <c r="D49" s="20" t="s">
        <v>53</v>
      </c>
      <c r="E49" s="24" t="s">
        <v>71</v>
      </c>
      <c r="F49" s="67">
        <v>34</v>
      </c>
      <c r="G49" s="56">
        <v>2.0499999999999998</v>
      </c>
      <c r="H49" s="125">
        <v>3.4</v>
      </c>
      <c r="I49" s="56">
        <v>25.16</v>
      </c>
      <c r="J49" s="56">
        <v>139.4</v>
      </c>
      <c r="K49" s="67" t="s">
        <v>30</v>
      </c>
      <c r="L49" s="161">
        <v>4.9800000000000004</v>
      </c>
    </row>
    <row r="50" spans="1:12" ht="12.75" customHeight="1" x14ac:dyDescent="0.25">
      <c r="A50" s="16"/>
      <c r="B50" s="17"/>
      <c r="C50" s="18"/>
      <c r="D50" s="19"/>
      <c r="E50" s="22"/>
      <c r="F50" s="69"/>
      <c r="G50" s="146"/>
      <c r="H50" s="159"/>
      <c r="I50" s="162"/>
      <c r="J50" s="162"/>
      <c r="K50" s="141"/>
      <c r="L50" s="70"/>
    </row>
    <row r="51" spans="1:12" ht="12.75" customHeight="1" x14ac:dyDescent="0.25">
      <c r="A51" s="26"/>
      <c r="B51" s="27"/>
      <c r="C51" s="28"/>
      <c r="D51" s="29" t="s">
        <v>37</v>
      </c>
      <c r="E51" s="30"/>
      <c r="F51" s="154">
        <f t="shared" ref="F51:J51" si="7">SUM(F44:F50)</f>
        <v>571</v>
      </c>
      <c r="G51" s="151">
        <f t="shared" si="7"/>
        <v>27.520000000000003</v>
      </c>
      <c r="H51" s="151">
        <f t="shared" si="7"/>
        <v>33.92</v>
      </c>
      <c r="I51" s="201">
        <f t="shared" si="7"/>
        <v>76.739999999999995</v>
      </c>
      <c r="J51" s="201">
        <f t="shared" si="7"/>
        <v>765.4</v>
      </c>
      <c r="K51" s="152"/>
      <c r="L51" s="202">
        <f>L44+L45+L46+L47+L49</f>
        <v>109.31000000000002</v>
      </c>
    </row>
    <row r="52" spans="1:12" ht="12.75" customHeight="1" x14ac:dyDescent="0.25">
      <c r="A52" s="31">
        <f t="shared" ref="A52:B52" si="8">A44</f>
        <v>1</v>
      </c>
      <c r="B52" s="32">
        <f t="shared" si="8"/>
        <v>3</v>
      </c>
      <c r="C52" s="33" t="s">
        <v>38</v>
      </c>
      <c r="D52" s="20" t="s">
        <v>39</v>
      </c>
      <c r="E52" s="34" t="s">
        <v>92</v>
      </c>
      <c r="F52" s="48">
        <v>60</v>
      </c>
      <c r="G52" s="106">
        <v>0.72</v>
      </c>
      <c r="H52" s="106">
        <v>2.83</v>
      </c>
      <c r="I52" s="106">
        <v>4.62</v>
      </c>
      <c r="J52" s="106">
        <v>47</v>
      </c>
      <c r="K52" s="220" t="s">
        <v>30</v>
      </c>
      <c r="L52" s="63">
        <v>13.32</v>
      </c>
    </row>
    <row r="53" spans="1:12" ht="12.75" customHeight="1" x14ac:dyDescent="0.25">
      <c r="A53" s="16"/>
      <c r="B53" s="17"/>
      <c r="C53" s="18"/>
      <c r="D53" s="20" t="s">
        <v>40</v>
      </c>
      <c r="E53" s="24" t="s">
        <v>72</v>
      </c>
      <c r="F53" s="48">
        <v>200</v>
      </c>
      <c r="G53" s="62">
        <v>1.44</v>
      </c>
      <c r="H53" s="62">
        <v>3.94</v>
      </c>
      <c r="I53" s="62">
        <v>8.74</v>
      </c>
      <c r="J53" s="62">
        <v>82</v>
      </c>
      <c r="K53" s="48">
        <v>62</v>
      </c>
      <c r="L53" s="71">
        <v>12.62</v>
      </c>
    </row>
    <row r="54" spans="1:12" ht="12.75" customHeight="1" x14ac:dyDescent="0.25">
      <c r="A54" s="16"/>
      <c r="B54" s="17"/>
      <c r="C54" s="18"/>
      <c r="D54" s="20" t="s">
        <v>43</v>
      </c>
      <c r="E54" s="40" t="s">
        <v>73</v>
      </c>
      <c r="F54" s="49">
        <v>100</v>
      </c>
      <c r="G54" s="102">
        <v>5.15</v>
      </c>
      <c r="H54" s="106">
        <v>6.68</v>
      </c>
      <c r="I54" s="106">
        <v>4.67</v>
      </c>
      <c r="J54" s="106">
        <v>150</v>
      </c>
      <c r="K54" s="49" t="s">
        <v>74</v>
      </c>
      <c r="L54" s="64">
        <v>74.27</v>
      </c>
    </row>
    <row r="55" spans="1:12" ht="12.75" customHeight="1" x14ac:dyDescent="0.25">
      <c r="A55" s="16"/>
      <c r="B55" s="17"/>
      <c r="C55" s="18"/>
      <c r="D55" s="20" t="s">
        <v>45</v>
      </c>
      <c r="E55" s="23" t="s">
        <v>75</v>
      </c>
      <c r="F55" s="48">
        <v>150</v>
      </c>
      <c r="G55" s="62">
        <v>4</v>
      </c>
      <c r="H55" s="62">
        <v>5</v>
      </c>
      <c r="I55" s="62">
        <v>23.94</v>
      </c>
      <c r="J55" s="62">
        <v>157.5</v>
      </c>
      <c r="K55" s="48">
        <v>303</v>
      </c>
      <c r="L55" s="63">
        <v>10.38</v>
      </c>
    </row>
    <row r="56" spans="1:12" ht="12.75" customHeight="1" x14ac:dyDescent="0.25">
      <c r="A56" s="16"/>
      <c r="B56" s="17"/>
      <c r="C56" s="18"/>
      <c r="D56" s="20" t="s">
        <v>36</v>
      </c>
      <c r="E56" s="24" t="s">
        <v>76</v>
      </c>
      <c r="F56" s="48">
        <v>200</v>
      </c>
      <c r="G56" s="62">
        <v>0.3</v>
      </c>
      <c r="H56" s="62">
        <v>0.1</v>
      </c>
      <c r="I56" s="62">
        <v>8.44</v>
      </c>
      <c r="J56" s="62">
        <v>35.33</v>
      </c>
      <c r="K56" s="48" t="s">
        <v>64</v>
      </c>
      <c r="L56" s="63">
        <v>16.440000000000001</v>
      </c>
    </row>
    <row r="57" spans="1:12" ht="12.75" customHeight="1" x14ac:dyDescent="0.25">
      <c r="A57" s="16"/>
      <c r="B57" s="17"/>
      <c r="C57" s="18"/>
      <c r="D57" s="20" t="s">
        <v>48</v>
      </c>
      <c r="E57" s="24" t="s">
        <v>49</v>
      </c>
      <c r="F57" s="48">
        <v>46</v>
      </c>
      <c r="G57" s="62">
        <v>3.4</v>
      </c>
      <c r="H57" s="62">
        <v>0.41</v>
      </c>
      <c r="I57" s="62">
        <v>22.59</v>
      </c>
      <c r="J57" s="62">
        <v>107.85</v>
      </c>
      <c r="K57" s="48" t="s">
        <v>30</v>
      </c>
      <c r="L57" s="63">
        <v>3.5</v>
      </c>
    </row>
    <row r="58" spans="1:12" ht="12.75" customHeight="1" x14ac:dyDescent="0.25">
      <c r="A58" s="16"/>
      <c r="B58" s="17"/>
      <c r="C58" s="18"/>
      <c r="D58" s="20" t="s">
        <v>51</v>
      </c>
      <c r="E58" s="24" t="s">
        <v>52</v>
      </c>
      <c r="F58" s="48">
        <v>30</v>
      </c>
      <c r="G58" s="62">
        <v>2.04</v>
      </c>
      <c r="H58" s="62">
        <v>0.36</v>
      </c>
      <c r="I58" s="62">
        <v>10.08</v>
      </c>
      <c r="J58" s="62">
        <v>51</v>
      </c>
      <c r="K58" s="48" t="s">
        <v>30</v>
      </c>
      <c r="L58" s="63">
        <v>2.88</v>
      </c>
    </row>
    <row r="59" spans="1:12" ht="12.75" customHeight="1" x14ac:dyDescent="0.25">
      <c r="A59" s="16"/>
      <c r="B59" s="17"/>
      <c r="C59" s="18"/>
      <c r="D59" s="203" t="s">
        <v>35</v>
      </c>
      <c r="E59" s="23" t="s">
        <v>55</v>
      </c>
      <c r="F59" s="48">
        <v>100</v>
      </c>
      <c r="G59" s="62">
        <v>0.4</v>
      </c>
      <c r="H59" s="62">
        <v>0.4</v>
      </c>
      <c r="I59" s="62">
        <v>9.8000000000000007</v>
      </c>
      <c r="J59" s="62">
        <v>47</v>
      </c>
      <c r="K59" s="48">
        <v>231</v>
      </c>
      <c r="L59" s="197">
        <v>10.24</v>
      </c>
    </row>
    <row r="60" spans="1:12" ht="12.75" customHeight="1" x14ac:dyDescent="0.25">
      <c r="A60" s="16"/>
      <c r="B60" s="17"/>
      <c r="C60" s="18"/>
      <c r="D60" s="203"/>
      <c r="E60" s="23"/>
      <c r="F60" s="48"/>
      <c r="G60" s="62"/>
      <c r="H60" s="62"/>
      <c r="I60" s="62"/>
      <c r="J60" s="62"/>
      <c r="K60" s="48"/>
      <c r="L60" s="197"/>
    </row>
    <row r="61" spans="1:12" ht="12.75" customHeight="1" thickBot="1" x14ac:dyDescent="0.3">
      <c r="A61" s="16"/>
      <c r="B61" s="17"/>
      <c r="C61" s="18"/>
      <c r="D61" s="180" t="s">
        <v>37</v>
      </c>
      <c r="E61" s="195"/>
      <c r="F61" s="204">
        <f t="shared" ref="F61:J61" si="9">SUM(F52:F60)</f>
        <v>886</v>
      </c>
      <c r="G61" s="205">
        <f t="shared" si="9"/>
        <v>17.45</v>
      </c>
      <c r="H61" s="205">
        <f t="shared" si="9"/>
        <v>19.72</v>
      </c>
      <c r="I61" s="205">
        <f t="shared" si="9"/>
        <v>92.88</v>
      </c>
      <c r="J61" s="205">
        <f t="shared" si="9"/>
        <v>677.68</v>
      </c>
      <c r="K61" s="206"/>
      <c r="L61" s="207">
        <f>L52+L53+L54+L55+L56+L57+L58+L59</f>
        <v>143.64999999999998</v>
      </c>
    </row>
    <row r="62" spans="1:12" ht="15.75" customHeight="1" thickBot="1" x14ac:dyDescent="0.3">
      <c r="A62" s="199">
        <f t="shared" ref="A62:B62" si="10">A44</f>
        <v>1</v>
      </c>
      <c r="B62" s="174">
        <f t="shared" si="10"/>
        <v>3</v>
      </c>
      <c r="C62" s="233" t="s">
        <v>56</v>
      </c>
      <c r="D62" s="234"/>
      <c r="E62" s="176"/>
      <c r="F62" s="177">
        <f t="shared" ref="F62:J62" si="11">F51+F61</f>
        <v>1457</v>
      </c>
      <c r="G62" s="178">
        <f t="shared" si="11"/>
        <v>44.97</v>
      </c>
      <c r="H62" s="178">
        <f t="shared" si="11"/>
        <v>53.64</v>
      </c>
      <c r="I62" s="178">
        <f t="shared" si="11"/>
        <v>169.62</v>
      </c>
      <c r="J62" s="178">
        <f t="shared" si="11"/>
        <v>1443.08</v>
      </c>
      <c r="K62" s="198"/>
      <c r="L62" s="200">
        <f>L61+L51</f>
        <v>252.95999999999998</v>
      </c>
    </row>
    <row r="63" spans="1:12" ht="12.75" customHeight="1" x14ac:dyDescent="0.25">
      <c r="A63" s="16">
        <v>1</v>
      </c>
      <c r="B63" s="17">
        <v>4</v>
      </c>
      <c r="C63" s="18" t="s">
        <v>24</v>
      </c>
      <c r="D63" s="28" t="s">
        <v>25</v>
      </c>
      <c r="E63" s="169" t="s">
        <v>77</v>
      </c>
      <c r="F63" s="170">
        <v>250</v>
      </c>
      <c r="G63" s="171">
        <v>14.64</v>
      </c>
      <c r="H63" s="171">
        <v>17.7</v>
      </c>
      <c r="I63" s="171">
        <v>54.47</v>
      </c>
      <c r="J63" s="196">
        <v>435.95</v>
      </c>
      <c r="K63" s="170" t="s">
        <v>78</v>
      </c>
      <c r="L63" s="173">
        <v>118.05</v>
      </c>
    </row>
    <row r="64" spans="1:12" ht="12.75" customHeight="1" x14ac:dyDescent="0.25">
      <c r="A64" s="16"/>
      <c r="B64" s="17"/>
      <c r="C64" s="18"/>
      <c r="D64" s="19" t="s">
        <v>39</v>
      </c>
      <c r="E64" s="66" t="s">
        <v>137</v>
      </c>
      <c r="F64" s="60">
        <v>60</v>
      </c>
      <c r="G64" s="74">
        <v>0.78</v>
      </c>
      <c r="H64" s="123">
        <v>1.95</v>
      </c>
      <c r="I64" s="74">
        <v>3.87</v>
      </c>
      <c r="J64" s="74">
        <v>36.24</v>
      </c>
      <c r="K64" s="227">
        <v>47</v>
      </c>
      <c r="L64" s="86">
        <v>6.86</v>
      </c>
    </row>
    <row r="65" spans="1:12" ht="12.75" customHeight="1" x14ac:dyDescent="0.25">
      <c r="A65" s="16"/>
      <c r="B65" s="17"/>
      <c r="C65" s="18"/>
      <c r="D65" s="20" t="s">
        <v>31</v>
      </c>
      <c r="E65" s="24" t="s">
        <v>121</v>
      </c>
      <c r="F65" s="67">
        <v>200</v>
      </c>
      <c r="G65" s="56">
        <v>0.13</v>
      </c>
      <c r="H65" s="125">
        <v>0.02</v>
      </c>
      <c r="I65" s="56">
        <v>15.2</v>
      </c>
      <c r="J65" s="56">
        <v>62</v>
      </c>
      <c r="K65" s="160">
        <v>262</v>
      </c>
      <c r="L65" s="87">
        <v>3.38</v>
      </c>
    </row>
    <row r="66" spans="1:12" ht="12.75" customHeight="1" x14ac:dyDescent="0.25">
      <c r="A66" s="16"/>
      <c r="B66" s="17"/>
      <c r="C66" s="18"/>
      <c r="D66" s="20" t="s">
        <v>33</v>
      </c>
      <c r="E66" s="24" t="s">
        <v>49</v>
      </c>
      <c r="F66" s="67">
        <v>30</v>
      </c>
      <c r="G66" s="56">
        <v>2.2200000000000002</v>
      </c>
      <c r="H66" s="125">
        <v>0.27</v>
      </c>
      <c r="I66" s="56">
        <v>15.83</v>
      </c>
      <c r="J66" s="56">
        <v>70</v>
      </c>
      <c r="K66" s="193" t="s">
        <v>30</v>
      </c>
      <c r="L66" s="87">
        <v>2.2999999999999998</v>
      </c>
    </row>
    <row r="67" spans="1:12" ht="12.75" customHeight="1" x14ac:dyDescent="0.25">
      <c r="A67" s="16"/>
      <c r="B67" s="17"/>
      <c r="C67" s="18"/>
      <c r="D67" s="20" t="s">
        <v>35</v>
      </c>
      <c r="E67" s="22"/>
      <c r="F67" s="69"/>
      <c r="G67" s="146"/>
      <c r="H67" s="159"/>
      <c r="I67" s="162"/>
      <c r="J67" s="162"/>
      <c r="K67" s="70"/>
      <c r="L67" s="70"/>
    </row>
    <row r="68" spans="1:12" ht="12.75" customHeight="1" x14ac:dyDescent="0.25">
      <c r="A68" s="16"/>
      <c r="B68" s="17"/>
      <c r="C68" s="18"/>
      <c r="D68" s="19" t="s">
        <v>33</v>
      </c>
      <c r="E68" s="24" t="s">
        <v>52</v>
      </c>
      <c r="F68" s="60">
        <v>20</v>
      </c>
      <c r="G68" s="74">
        <v>1.36</v>
      </c>
      <c r="H68" s="123">
        <v>0.24</v>
      </c>
      <c r="I68" s="74">
        <v>6.72</v>
      </c>
      <c r="J68" s="74">
        <v>34.159999999999997</v>
      </c>
      <c r="K68" s="160" t="s">
        <v>30</v>
      </c>
      <c r="L68" s="88">
        <v>1.92</v>
      </c>
    </row>
    <row r="69" spans="1:12" ht="12.75" customHeight="1" x14ac:dyDescent="0.25">
      <c r="A69" s="16"/>
      <c r="B69" s="17"/>
      <c r="C69" s="18"/>
      <c r="D69" s="19"/>
      <c r="E69" s="22"/>
      <c r="F69" s="69"/>
      <c r="G69" s="146"/>
      <c r="H69" s="146"/>
      <c r="I69" s="194"/>
      <c r="J69" s="194"/>
      <c r="K69" s="69"/>
      <c r="L69" s="69"/>
    </row>
    <row r="70" spans="1:12" ht="12.75" customHeight="1" x14ac:dyDescent="0.25">
      <c r="A70" s="26"/>
      <c r="B70" s="27"/>
      <c r="C70" s="28"/>
      <c r="D70" s="29" t="s">
        <v>37</v>
      </c>
      <c r="E70" s="30"/>
      <c r="F70" s="154">
        <f t="shared" ref="F70:J70" si="12">SUM(F63:F69)</f>
        <v>560</v>
      </c>
      <c r="G70" s="151">
        <f t="shared" si="12"/>
        <v>19.13</v>
      </c>
      <c r="H70" s="151">
        <f t="shared" si="12"/>
        <v>20.179999999999996</v>
      </c>
      <c r="I70" s="151">
        <f t="shared" si="12"/>
        <v>96.089999999999989</v>
      </c>
      <c r="J70" s="151">
        <f t="shared" si="12"/>
        <v>638.35</v>
      </c>
      <c r="K70" s="150"/>
      <c r="L70" s="150">
        <f>L63+L64+L65+L66+L68</f>
        <v>132.51</v>
      </c>
    </row>
    <row r="71" spans="1:12" ht="12.75" customHeight="1" x14ac:dyDescent="0.25">
      <c r="A71" s="31">
        <f t="shared" ref="A71:B71" si="13">A63</f>
        <v>1</v>
      </c>
      <c r="B71" s="32">
        <f t="shared" si="13"/>
        <v>4</v>
      </c>
      <c r="C71" s="33" t="s">
        <v>38</v>
      </c>
      <c r="D71" s="20" t="s">
        <v>39</v>
      </c>
      <c r="E71" s="66" t="s">
        <v>79</v>
      </c>
      <c r="F71" s="48">
        <v>60</v>
      </c>
      <c r="G71" s="62">
        <v>2.8</v>
      </c>
      <c r="H71" s="62">
        <v>5.63</v>
      </c>
      <c r="I71" s="62">
        <v>4.3099999999999996</v>
      </c>
      <c r="J71" s="62">
        <v>79</v>
      </c>
      <c r="K71" s="48">
        <v>36</v>
      </c>
      <c r="L71" s="114">
        <v>14.29</v>
      </c>
    </row>
    <row r="72" spans="1:12" ht="12.75" customHeight="1" x14ac:dyDescent="0.25">
      <c r="A72" s="16"/>
      <c r="B72" s="17"/>
      <c r="C72" s="18"/>
      <c r="D72" s="20" t="s">
        <v>40</v>
      </c>
      <c r="E72" s="24" t="s">
        <v>80</v>
      </c>
      <c r="F72" s="48">
        <v>200</v>
      </c>
      <c r="G72" s="62">
        <v>1.62</v>
      </c>
      <c r="H72" s="62">
        <v>4.08</v>
      </c>
      <c r="I72" s="62">
        <v>9.6</v>
      </c>
      <c r="J72" s="62">
        <v>84</v>
      </c>
      <c r="K72" s="48">
        <v>72</v>
      </c>
      <c r="L72" s="115">
        <v>17.87</v>
      </c>
    </row>
    <row r="73" spans="1:12" ht="12.75" customHeight="1" x14ac:dyDescent="0.25">
      <c r="A73" s="16"/>
      <c r="B73" s="17"/>
      <c r="C73" s="18"/>
      <c r="D73" s="20" t="s">
        <v>43</v>
      </c>
      <c r="E73" s="24" t="s">
        <v>81</v>
      </c>
      <c r="F73" s="48">
        <v>90</v>
      </c>
      <c r="G73" s="102">
        <v>9.6</v>
      </c>
      <c r="H73" s="102">
        <v>5.4</v>
      </c>
      <c r="I73" s="102">
        <v>14.98</v>
      </c>
      <c r="J73" s="102">
        <v>145.19999999999999</v>
      </c>
      <c r="K73" s="48" t="s">
        <v>82</v>
      </c>
      <c r="L73" s="103">
        <v>56.6</v>
      </c>
    </row>
    <row r="74" spans="1:12" ht="12.75" customHeight="1" x14ac:dyDescent="0.25">
      <c r="A74" s="16"/>
      <c r="B74" s="17"/>
      <c r="C74" s="18"/>
      <c r="D74" s="20" t="s">
        <v>45</v>
      </c>
      <c r="E74" s="24" t="s">
        <v>46</v>
      </c>
      <c r="F74" s="48">
        <v>150</v>
      </c>
      <c r="G74" s="62">
        <v>3.06</v>
      </c>
      <c r="H74" s="62">
        <v>4.8</v>
      </c>
      <c r="I74" s="62">
        <v>20.45</v>
      </c>
      <c r="J74" s="62">
        <v>136.5</v>
      </c>
      <c r="K74" s="48">
        <v>210</v>
      </c>
      <c r="L74" s="105">
        <v>26.95</v>
      </c>
    </row>
    <row r="75" spans="1:12" ht="12.75" customHeight="1" x14ac:dyDescent="0.25">
      <c r="A75" s="16"/>
      <c r="B75" s="17"/>
      <c r="C75" s="18"/>
      <c r="D75" s="20" t="s">
        <v>36</v>
      </c>
      <c r="E75" s="66" t="s">
        <v>93</v>
      </c>
      <c r="F75" s="48">
        <v>180</v>
      </c>
      <c r="G75" s="106">
        <v>0.9</v>
      </c>
      <c r="H75" s="106">
        <v>0</v>
      </c>
      <c r="I75" s="106">
        <v>18</v>
      </c>
      <c r="J75" s="106">
        <v>37.799999999999997</v>
      </c>
      <c r="K75" s="48" t="s">
        <v>30</v>
      </c>
      <c r="L75" s="103">
        <v>11.12</v>
      </c>
    </row>
    <row r="76" spans="1:12" ht="12.75" customHeight="1" x14ac:dyDescent="0.25">
      <c r="A76" s="16"/>
      <c r="B76" s="17"/>
      <c r="C76" s="18"/>
      <c r="D76" s="20" t="s">
        <v>48</v>
      </c>
      <c r="E76" s="24" t="s">
        <v>49</v>
      </c>
      <c r="F76" s="48">
        <v>50</v>
      </c>
      <c r="G76" s="62">
        <v>3.7</v>
      </c>
      <c r="H76" s="62">
        <v>0.45</v>
      </c>
      <c r="I76" s="62">
        <v>24.55</v>
      </c>
      <c r="J76" s="62">
        <v>117.23</v>
      </c>
      <c r="K76" s="48" t="s">
        <v>30</v>
      </c>
      <c r="L76" s="114">
        <v>3.84</v>
      </c>
    </row>
    <row r="77" spans="1:12" ht="12.75" customHeight="1" x14ac:dyDescent="0.25">
      <c r="A77" s="16"/>
      <c r="B77" s="17"/>
      <c r="C77" s="18"/>
      <c r="D77" s="20" t="s">
        <v>51</v>
      </c>
      <c r="E77" s="24" t="s">
        <v>52</v>
      </c>
      <c r="F77" s="48">
        <v>45</v>
      </c>
      <c r="G77" s="62">
        <v>3.6</v>
      </c>
      <c r="H77" s="62">
        <v>0.54</v>
      </c>
      <c r="I77" s="62">
        <v>15.12</v>
      </c>
      <c r="J77" s="62">
        <v>76.849999999999994</v>
      </c>
      <c r="K77" s="48" t="s">
        <v>30</v>
      </c>
      <c r="L77" s="103">
        <v>4.32</v>
      </c>
    </row>
    <row r="78" spans="1:12" ht="12.75" customHeight="1" x14ac:dyDescent="0.25">
      <c r="A78" s="16"/>
      <c r="B78" s="17"/>
      <c r="C78" s="18"/>
      <c r="D78" s="23"/>
      <c r="E78" s="24"/>
      <c r="F78" s="48"/>
      <c r="G78" s="62"/>
      <c r="H78" s="62"/>
      <c r="I78" s="62"/>
      <c r="J78" s="62"/>
      <c r="K78" s="48"/>
      <c r="L78" s="116"/>
    </row>
    <row r="79" spans="1:12" ht="12.75" customHeight="1" x14ac:dyDescent="0.25">
      <c r="A79" s="16"/>
      <c r="B79" s="17"/>
      <c r="C79" s="18"/>
      <c r="D79" s="23"/>
      <c r="E79" s="24"/>
      <c r="F79" s="48"/>
      <c r="G79" s="62"/>
      <c r="H79" s="62"/>
      <c r="I79" s="62"/>
      <c r="J79" s="62"/>
      <c r="K79" s="48"/>
      <c r="L79" s="116"/>
    </row>
    <row r="80" spans="1:12" ht="12.75" customHeight="1" x14ac:dyDescent="0.25">
      <c r="A80" s="26"/>
      <c r="B80" s="27"/>
      <c r="C80" s="28"/>
      <c r="D80" s="44" t="s">
        <v>37</v>
      </c>
      <c r="E80" s="46"/>
      <c r="F80" s="208">
        <f t="shared" ref="F80:J80" si="14">SUM(F71:F79)</f>
        <v>775</v>
      </c>
      <c r="G80" s="201">
        <f t="shared" si="14"/>
        <v>25.279999999999998</v>
      </c>
      <c r="H80" s="201">
        <f t="shared" si="14"/>
        <v>20.9</v>
      </c>
      <c r="I80" s="201">
        <f t="shared" si="14"/>
        <v>107.01</v>
      </c>
      <c r="J80" s="201">
        <f t="shared" si="14"/>
        <v>676.58</v>
      </c>
      <c r="K80" s="209"/>
      <c r="L80" s="150">
        <f>L71+L72+L73+L74+L75+L76+L77+L78</f>
        <v>134.98999999999998</v>
      </c>
    </row>
    <row r="81" spans="1:12" ht="15.75" customHeight="1" thickBot="1" x14ac:dyDescent="0.3">
      <c r="A81" s="37">
        <f t="shared" ref="A81:B81" si="15">A63</f>
        <v>1</v>
      </c>
      <c r="B81" s="38">
        <f t="shared" si="15"/>
        <v>4</v>
      </c>
      <c r="C81" s="228" t="s">
        <v>56</v>
      </c>
      <c r="D81" s="229"/>
      <c r="E81" s="47"/>
      <c r="F81" s="84">
        <f t="shared" ref="F81:J81" si="16">F70+F80</f>
        <v>1335</v>
      </c>
      <c r="G81" s="85">
        <f t="shared" si="16"/>
        <v>44.41</v>
      </c>
      <c r="H81" s="85">
        <f t="shared" si="16"/>
        <v>41.08</v>
      </c>
      <c r="I81" s="85">
        <f t="shared" si="16"/>
        <v>203.1</v>
      </c>
      <c r="J81" s="85">
        <f t="shared" si="16"/>
        <v>1314.93</v>
      </c>
      <c r="K81" s="84"/>
      <c r="L81" s="145">
        <f>L80+L70</f>
        <v>267.5</v>
      </c>
    </row>
    <row r="82" spans="1:12" ht="12.75" customHeight="1" x14ac:dyDescent="0.25">
      <c r="A82" s="11">
        <v>1</v>
      </c>
      <c r="B82" s="12">
        <v>5</v>
      </c>
      <c r="C82" s="13" t="s">
        <v>24</v>
      </c>
      <c r="D82" s="14" t="s">
        <v>25</v>
      </c>
      <c r="E82" s="40" t="s">
        <v>83</v>
      </c>
      <c r="F82" s="73">
        <v>240</v>
      </c>
      <c r="G82" s="56">
        <v>17.52</v>
      </c>
      <c r="H82" s="56">
        <v>25.8</v>
      </c>
      <c r="I82" s="57">
        <v>37.020000000000003</v>
      </c>
      <c r="J82" s="56">
        <v>450</v>
      </c>
      <c r="K82" s="73" t="s">
        <v>84</v>
      </c>
      <c r="L82" s="67">
        <v>65.53</v>
      </c>
    </row>
    <row r="83" spans="1:12" ht="12.75" customHeight="1" x14ac:dyDescent="0.25">
      <c r="A83" s="16"/>
      <c r="B83" s="17"/>
      <c r="C83" s="18"/>
      <c r="D83" s="19" t="s">
        <v>39</v>
      </c>
      <c r="E83" s="34" t="s">
        <v>92</v>
      </c>
      <c r="F83" s="48">
        <v>60</v>
      </c>
      <c r="G83" s="106">
        <v>0.72</v>
      </c>
      <c r="H83" s="106">
        <v>2.83</v>
      </c>
      <c r="I83" s="106">
        <v>4.62</v>
      </c>
      <c r="J83" s="106">
        <v>47</v>
      </c>
      <c r="K83" s="220" t="s">
        <v>30</v>
      </c>
      <c r="L83" s="63">
        <v>13.99</v>
      </c>
    </row>
    <row r="84" spans="1:12" ht="12.75" customHeight="1" x14ac:dyDescent="0.25">
      <c r="A84" s="16"/>
      <c r="B84" s="17"/>
      <c r="C84" s="18"/>
      <c r="D84" s="20" t="s">
        <v>31</v>
      </c>
      <c r="E84" s="24" t="s">
        <v>32</v>
      </c>
      <c r="F84" s="67">
        <v>200</v>
      </c>
      <c r="G84" s="56">
        <v>7.0000000000000007E-2</v>
      </c>
      <c r="H84" s="56">
        <v>0.2</v>
      </c>
      <c r="I84" s="57">
        <v>10.01</v>
      </c>
      <c r="J84" s="56">
        <v>40</v>
      </c>
      <c r="K84" s="67">
        <v>261</v>
      </c>
      <c r="L84" s="58">
        <v>1.74</v>
      </c>
    </row>
    <row r="85" spans="1:12" ht="12.75" customHeight="1" x14ac:dyDescent="0.25">
      <c r="A85" s="16"/>
      <c r="B85" s="17"/>
      <c r="C85" s="18"/>
      <c r="D85" s="20" t="s">
        <v>33</v>
      </c>
      <c r="E85" s="24" t="s">
        <v>49</v>
      </c>
      <c r="F85" s="67">
        <v>30</v>
      </c>
      <c r="G85" s="56">
        <v>2.2200000000000002</v>
      </c>
      <c r="H85" s="56">
        <v>0.27</v>
      </c>
      <c r="I85" s="57">
        <v>15.83</v>
      </c>
      <c r="J85" s="56">
        <v>70</v>
      </c>
      <c r="K85" s="67" t="s">
        <v>30</v>
      </c>
      <c r="L85" s="225">
        <v>2.2999999999999998</v>
      </c>
    </row>
    <row r="86" spans="1:12" ht="12.75" customHeight="1" x14ac:dyDescent="0.25">
      <c r="A86" s="16"/>
      <c r="B86" s="17"/>
      <c r="C86" s="18"/>
      <c r="D86" s="20" t="s">
        <v>35</v>
      </c>
      <c r="E86" s="24"/>
      <c r="F86" s="60"/>
      <c r="G86" s="74"/>
      <c r="H86" s="74"/>
      <c r="I86" s="75"/>
      <c r="J86" s="74"/>
      <c r="K86" s="60"/>
      <c r="L86" s="78"/>
    </row>
    <row r="87" spans="1:12" ht="12.75" customHeight="1" x14ac:dyDescent="0.25">
      <c r="A87" s="16"/>
      <c r="B87" s="17"/>
      <c r="C87" s="18"/>
      <c r="D87" s="19" t="s">
        <v>33</v>
      </c>
      <c r="E87" s="23" t="s">
        <v>52</v>
      </c>
      <c r="F87" s="60">
        <v>20</v>
      </c>
      <c r="G87" s="79">
        <v>1.36</v>
      </c>
      <c r="H87" s="79">
        <v>0.24</v>
      </c>
      <c r="I87" s="80">
        <v>6.72</v>
      </c>
      <c r="J87" s="79">
        <v>34.159999999999997</v>
      </c>
      <c r="K87" s="67" t="s">
        <v>30</v>
      </c>
      <c r="L87" s="76">
        <v>1.92</v>
      </c>
    </row>
    <row r="88" spans="1:12" ht="12.75" customHeight="1" x14ac:dyDescent="0.25">
      <c r="A88" s="16"/>
      <c r="B88" s="17"/>
      <c r="C88" s="18"/>
      <c r="D88" s="19"/>
      <c r="E88" s="22"/>
      <c r="F88" s="69"/>
      <c r="G88" s="146"/>
      <c r="H88" s="146"/>
      <c r="I88" s="146"/>
      <c r="J88" s="146"/>
      <c r="K88" s="89"/>
      <c r="L88" s="69"/>
    </row>
    <row r="89" spans="1:12" ht="12.75" customHeight="1" x14ac:dyDescent="0.25">
      <c r="A89" s="26"/>
      <c r="B89" s="27"/>
      <c r="C89" s="28"/>
      <c r="D89" s="29" t="s">
        <v>37</v>
      </c>
      <c r="E89" s="30"/>
      <c r="F89" s="154">
        <f>SUM(F82:F88)</f>
        <v>550</v>
      </c>
      <c r="G89" s="151">
        <f>SUM(G82:G88)</f>
        <v>21.889999999999997</v>
      </c>
      <c r="H89" s="151">
        <f>SUM(H82:H88)</f>
        <v>29.34</v>
      </c>
      <c r="I89" s="151">
        <f>SUM(I82:I88)</f>
        <v>74.2</v>
      </c>
      <c r="J89" s="151">
        <f>SUM(J82:J88)</f>
        <v>641.16</v>
      </c>
      <c r="K89" s="210"/>
      <c r="L89" s="150">
        <f>L82+L83+L84+L85+L87</f>
        <v>85.47999999999999</v>
      </c>
    </row>
    <row r="90" spans="1:12" ht="12.75" customHeight="1" x14ac:dyDescent="0.25">
      <c r="A90" s="31">
        <f>A82</f>
        <v>1</v>
      </c>
      <c r="B90" s="32">
        <f>B82</f>
        <v>5</v>
      </c>
      <c r="C90" s="33" t="s">
        <v>38</v>
      </c>
      <c r="D90" s="20" t="s">
        <v>39</v>
      </c>
      <c r="E90" s="24" t="s">
        <v>122</v>
      </c>
      <c r="F90" s="48">
        <v>60</v>
      </c>
      <c r="G90" s="102">
        <v>1.2</v>
      </c>
      <c r="H90" s="102">
        <v>3</v>
      </c>
      <c r="I90" s="112">
        <v>5.8</v>
      </c>
      <c r="J90" s="102">
        <v>51.42</v>
      </c>
      <c r="K90" s="48">
        <v>47</v>
      </c>
      <c r="L90" s="105">
        <v>13.79</v>
      </c>
    </row>
    <row r="91" spans="1:12" ht="12.75" customHeight="1" x14ac:dyDescent="0.25">
      <c r="A91" s="16"/>
      <c r="B91" s="17"/>
      <c r="C91" s="18"/>
      <c r="D91" s="20" t="s">
        <v>40</v>
      </c>
      <c r="E91" s="24" t="s">
        <v>85</v>
      </c>
      <c r="F91" s="48">
        <v>200</v>
      </c>
      <c r="G91" s="62">
        <v>4.4000000000000004</v>
      </c>
      <c r="H91" s="62">
        <v>4.22</v>
      </c>
      <c r="I91" s="113">
        <v>13.22</v>
      </c>
      <c r="J91" s="62">
        <v>118</v>
      </c>
      <c r="K91" s="48">
        <v>78</v>
      </c>
      <c r="L91" s="105">
        <v>9.9700000000000006</v>
      </c>
    </row>
    <row r="92" spans="1:12" ht="12.75" customHeight="1" x14ac:dyDescent="0.25">
      <c r="A92" s="16"/>
      <c r="B92" s="17"/>
      <c r="C92" s="18"/>
      <c r="D92" s="20" t="s">
        <v>43</v>
      </c>
      <c r="E92" s="40" t="s">
        <v>86</v>
      </c>
      <c r="F92" s="49">
        <v>200</v>
      </c>
      <c r="G92" s="102">
        <v>23.13</v>
      </c>
      <c r="H92" s="102">
        <v>19.2</v>
      </c>
      <c r="I92" s="112">
        <v>39.6</v>
      </c>
      <c r="J92" s="102">
        <v>448</v>
      </c>
      <c r="K92" s="49">
        <v>179</v>
      </c>
      <c r="L92" s="105">
        <v>110.68</v>
      </c>
    </row>
    <row r="93" spans="1:12" ht="12.75" customHeight="1" x14ac:dyDescent="0.25">
      <c r="A93" s="16"/>
      <c r="B93" s="17"/>
      <c r="C93" s="18"/>
      <c r="D93" s="20" t="s">
        <v>45</v>
      </c>
      <c r="E93" s="22"/>
      <c r="F93" s="69"/>
      <c r="G93" s="146"/>
      <c r="H93" s="146"/>
      <c r="I93" s="146"/>
      <c r="J93" s="146"/>
      <c r="K93" s="89"/>
      <c r="L93" s="211"/>
    </row>
    <row r="94" spans="1:12" ht="12.75" customHeight="1" x14ac:dyDescent="0.25">
      <c r="A94" s="16"/>
      <c r="B94" s="17"/>
      <c r="C94" s="18"/>
      <c r="D94" s="20" t="s">
        <v>36</v>
      </c>
      <c r="E94" s="24" t="s">
        <v>87</v>
      </c>
      <c r="F94" s="48">
        <v>200</v>
      </c>
      <c r="G94" s="62">
        <v>0.6</v>
      </c>
      <c r="H94" s="62">
        <v>0.2</v>
      </c>
      <c r="I94" s="62">
        <v>15.2</v>
      </c>
      <c r="J94" s="62">
        <v>65.22</v>
      </c>
      <c r="K94" s="48" t="s">
        <v>88</v>
      </c>
      <c r="L94" s="105">
        <v>7.87</v>
      </c>
    </row>
    <row r="95" spans="1:12" ht="12.75" customHeight="1" x14ac:dyDescent="0.25">
      <c r="A95" s="16"/>
      <c r="B95" s="17"/>
      <c r="C95" s="18"/>
      <c r="D95" s="20" t="s">
        <v>48</v>
      </c>
      <c r="E95" s="24" t="s">
        <v>34</v>
      </c>
      <c r="F95" s="48">
        <v>40</v>
      </c>
      <c r="G95" s="62">
        <v>4.4000000000000004</v>
      </c>
      <c r="H95" s="62">
        <v>1.74</v>
      </c>
      <c r="I95" s="62">
        <v>30.8</v>
      </c>
      <c r="J95" s="62">
        <v>157.19999999999999</v>
      </c>
      <c r="K95" s="48" t="s">
        <v>30</v>
      </c>
      <c r="L95" s="105">
        <v>4.18</v>
      </c>
    </row>
    <row r="96" spans="1:12" ht="12.75" customHeight="1" x14ac:dyDescent="0.25">
      <c r="A96" s="16"/>
      <c r="B96" s="17"/>
      <c r="C96" s="18"/>
      <c r="D96" s="20" t="s">
        <v>51</v>
      </c>
      <c r="E96" s="24" t="s">
        <v>52</v>
      </c>
      <c r="F96" s="48">
        <v>30</v>
      </c>
      <c r="G96" s="62">
        <v>2.04</v>
      </c>
      <c r="H96" s="62">
        <v>0.36</v>
      </c>
      <c r="I96" s="62">
        <v>10.08</v>
      </c>
      <c r="J96" s="62">
        <v>51</v>
      </c>
      <c r="K96" s="48" t="s">
        <v>30</v>
      </c>
      <c r="L96" s="105">
        <v>2.88</v>
      </c>
    </row>
    <row r="97" spans="1:14" ht="12.75" customHeight="1" x14ac:dyDescent="0.25">
      <c r="A97" s="16"/>
      <c r="B97" s="17"/>
      <c r="C97" s="18"/>
      <c r="D97" s="203" t="s">
        <v>35</v>
      </c>
      <c r="E97" s="22" t="s">
        <v>55</v>
      </c>
      <c r="F97" s="69">
        <v>120</v>
      </c>
      <c r="G97" s="146">
        <v>0.48</v>
      </c>
      <c r="H97" s="146">
        <v>0.48</v>
      </c>
      <c r="I97" s="146">
        <v>11.76</v>
      </c>
      <c r="J97" s="146">
        <v>56.4</v>
      </c>
      <c r="K97" s="69">
        <v>261</v>
      </c>
      <c r="L97" s="211">
        <v>12.29</v>
      </c>
    </row>
    <row r="98" spans="1:14" ht="12.75" customHeight="1" x14ac:dyDescent="0.25">
      <c r="A98" s="16"/>
      <c r="B98" s="17"/>
      <c r="C98" s="18"/>
      <c r="D98" s="19"/>
      <c r="E98" s="22"/>
      <c r="F98" s="69"/>
      <c r="G98" s="146"/>
      <c r="H98" s="146"/>
      <c r="I98" s="146"/>
      <c r="J98" s="146"/>
      <c r="K98" s="69"/>
      <c r="L98" s="69"/>
    </row>
    <row r="99" spans="1:14" ht="12.75" customHeight="1" x14ac:dyDescent="0.25">
      <c r="A99" s="26"/>
      <c r="B99" s="27"/>
      <c r="C99" s="28"/>
      <c r="D99" s="29" t="s">
        <v>37</v>
      </c>
      <c r="E99" s="30"/>
      <c r="F99" s="154">
        <f t="shared" ref="F99:J99" si="17">SUM(F90:F98)</f>
        <v>850</v>
      </c>
      <c r="G99" s="151">
        <f t="shared" si="17"/>
        <v>36.25</v>
      </c>
      <c r="H99" s="151">
        <f t="shared" si="17"/>
        <v>29.199999999999996</v>
      </c>
      <c r="I99" s="151">
        <f t="shared" si="17"/>
        <v>126.46000000000001</v>
      </c>
      <c r="J99" s="151">
        <f t="shared" si="17"/>
        <v>947.24000000000012</v>
      </c>
      <c r="K99" s="150"/>
      <c r="L99" s="150">
        <f>L90+L91+L92+L94+L95+L96+L97</f>
        <v>161.66</v>
      </c>
    </row>
    <row r="100" spans="1:14" ht="15.75" customHeight="1" thickBot="1" x14ac:dyDescent="0.3">
      <c r="A100" s="37">
        <f>A82</f>
        <v>1</v>
      </c>
      <c r="B100" s="38">
        <f>B82</f>
        <v>5</v>
      </c>
      <c r="C100" s="228" t="s">
        <v>56</v>
      </c>
      <c r="D100" s="229"/>
      <c r="E100" s="47"/>
      <c r="F100" s="84">
        <f t="shared" ref="F100:J100" si="18">F89+F99</f>
        <v>1400</v>
      </c>
      <c r="G100" s="85">
        <f t="shared" si="18"/>
        <v>58.14</v>
      </c>
      <c r="H100" s="85">
        <f t="shared" si="18"/>
        <v>58.539999999999992</v>
      </c>
      <c r="I100" s="85">
        <f t="shared" si="18"/>
        <v>200.66000000000003</v>
      </c>
      <c r="J100" s="85">
        <f t="shared" si="18"/>
        <v>1588.4</v>
      </c>
      <c r="K100" s="84"/>
      <c r="L100" s="145">
        <f>L99+L89</f>
        <v>247.14</v>
      </c>
    </row>
    <row r="101" spans="1:14" ht="12.75" customHeight="1" x14ac:dyDescent="0.25">
      <c r="A101" s="11">
        <v>2</v>
      </c>
      <c r="B101" s="12">
        <v>1</v>
      </c>
      <c r="C101" s="13" t="s">
        <v>24</v>
      </c>
      <c r="D101" s="14" t="s">
        <v>25</v>
      </c>
      <c r="E101" s="212" t="s">
        <v>107</v>
      </c>
      <c r="F101" s="59">
        <v>160</v>
      </c>
      <c r="G101" s="90">
        <v>2.3199999999999998</v>
      </c>
      <c r="H101" s="90">
        <v>3.96</v>
      </c>
      <c r="I101" s="91">
        <v>28.97</v>
      </c>
      <c r="J101" s="90">
        <v>161</v>
      </c>
      <c r="K101" s="59">
        <v>182</v>
      </c>
      <c r="L101" s="92">
        <v>19.66</v>
      </c>
    </row>
    <row r="102" spans="1:14" ht="12.75" customHeight="1" x14ac:dyDescent="0.25">
      <c r="A102" s="16"/>
      <c r="B102" s="17"/>
      <c r="C102" s="18"/>
      <c r="D102" s="19" t="s">
        <v>39</v>
      </c>
      <c r="E102" s="22"/>
      <c r="F102" s="69"/>
      <c r="G102" s="146"/>
      <c r="H102" s="146"/>
      <c r="I102" s="146"/>
      <c r="J102" s="146"/>
      <c r="K102" s="89"/>
      <c r="L102" s="211"/>
    </row>
    <row r="103" spans="1:14" ht="12.75" customHeight="1" x14ac:dyDescent="0.25">
      <c r="A103" s="16"/>
      <c r="B103" s="17"/>
      <c r="C103" s="18"/>
      <c r="D103" s="20" t="s">
        <v>31</v>
      </c>
      <c r="E103" s="23" t="s">
        <v>89</v>
      </c>
      <c r="F103" s="60">
        <v>200</v>
      </c>
      <c r="G103" s="93">
        <v>4.08</v>
      </c>
      <c r="H103" s="93">
        <v>3.54</v>
      </c>
      <c r="I103" s="94">
        <v>17.579999999999998</v>
      </c>
      <c r="J103" s="93">
        <v>118</v>
      </c>
      <c r="K103" s="60">
        <v>266</v>
      </c>
      <c r="L103" s="87">
        <v>20.02</v>
      </c>
    </row>
    <row r="104" spans="1:14" ht="12.75" customHeight="1" x14ac:dyDescent="0.25">
      <c r="A104" s="16"/>
      <c r="B104" s="17"/>
      <c r="C104" s="18"/>
      <c r="D104" s="20" t="s">
        <v>33</v>
      </c>
      <c r="E104" s="66" t="s">
        <v>49</v>
      </c>
      <c r="F104" s="60">
        <v>30</v>
      </c>
      <c r="G104" s="74">
        <v>2.2200000000000002</v>
      </c>
      <c r="H104" s="74">
        <v>0.27</v>
      </c>
      <c r="I104" s="75">
        <v>15.83</v>
      </c>
      <c r="J104" s="74">
        <v>70</v>
      </c>
      <c r="K104" s="60" t="s">
        <v>30</v>
      </c>
      <c r="L104" s="76">
        <v>2.99</v>
      </c>
    </row>
    <row r="105" spans="1:14" ht="12.75" customHeight="1" x14ac:dyDescent="0.25">
      <c r="A105" s="16"/>
      <c r="B105" s="17"/>
      <c r="C105" s="18"/>
      <c r="D105" s="20" t="s">
        <v>33</v>
      </c>
      <c r="E105" s="24" t="s">
        <v>52</v>
      </c>
      <c r="F105" s="60">
        <v>30</v>
      </c>
      <c r="G105" s="74">
        <v>2.04</v>
      </c>
      <c r="H105" s="74">
        <v>0.36</v>
      </c>
      <c r="I105" s="75">
        <v>10.08</v>
      </c>
      <c r="J105" s="74">
        <v>51</v>
      </c>
      <c r="K105" s="60" t="s">
        <v>30</v>
      </c>
      <c r="L105" s="76">
        <v>2.88</v>
      </c>
    </row>
    <row r="106" spans="1:14" ht="12.75" customHeight="1" x14ac:dyDescent="0.25">
      <c r="A106" s="16"/>
      <c r="B106" s="17"/>
      <c r="C106" s="18"/>
      <c r="D106" s="20" t="s">
        <v>35</v>
      </c>
      <c r="E106" s="24" t="s">
        <v>115</v>
      </c>
      <c r="F106" s="60">
        <v>100</v>
      </c>
      <c r="G106" s="56">
        <v>0.4</v>
      </c>
      <c r="H106" s="56">
        <v>0.4</v>
      </c>
      <c r="I106" s="57">
        <v>9.8000000000000007</v>
      </c>
      <c r="J106" s="56">
        <v>47</v>
      </c>
      <c r="K106" s="60">
        <v>231</v>
      </c>
      <c r="L106" s="87">
        <v>9.75</v>
      </c>
    </row>
    <row r="107" spans="1:14" ht="12.75" customHeight="1" x14ac:dyDescent="0.25">
      <c r="A107" s="16"/>
      <c r="B107" s="17"/>
      <c r="C107" s="18"/>
      <c r="D107" s="23" t="s">
        <v>28</v>
      </c>
      <c r="E107" s="213" t="s">
        <v>108</v>
      </c>
      <c r="F107" s="60">
        <v>15</v>
      </c>
      <c r="G107" s="95">
        <v>3.48</v>
      </c>
      <c r="H107" s="95">
        <v>4.43</v>
      </c>
      <c r="I107" s="96">
        <v>0</v>
      </c>
      <c r="J107" s="93">
        <v>54</v>
      </c>
      <c r="K107" s="60">
        <v>10</v>
      </c>
      <c r="L107" s="87">
        <v>16.29</v>
      </c>
    </row>
    <row r="108" spans="1:14" ht="12.75" customHeight="1" x14ac:dyDescent="0.25">
      <c r="A108" s="26"/>
      <c r="B108" s="27"/>
      <c r="C108" s="18"/>
      <c r="D108" s="203" t="s">
        <v>110</v>
      </c>
      <c r="E108" s="214" t="s">
        <v>111</v>
      </c>
      <c r="F108" s="69">
        <v>10</v>
      </c>
      <c r="G108" s="146">
        <v>0.08</v>
      </c>
      <c r="H108" s="146">
        <v>7.25</v>
      </c>
      <c r="I108" s="146">
        <v>0.13</v>
      </c>
      <c r="J108" s="146">
        <v>66</v>
      </c>
      <c r="K108" s="89">
        <v>11</v>
      </c>
      <c r="L108" s="211">
        <v>14.41</v>
      </c>
    </row>
    <row r="109" spans="1:14" ht="12.75" customHeight="1" x14ac:dyDescent="0.25">
      <c r="A109" s="31">
        <f t="shared" ref="A109:B109" si="19">A101</f>
        <v>2</v>
      </c>
      <c r="B109" s="32">
        <f t="shared" si="19"/>
        <v>1</v>
      </c>
      <c r="C109" s="28"/>
      <c r="D109" s="29" t="s">
        <v>37</v>
      </c>
      <c r="E109" s="30"/>
      <c r="F109" s="154">
        <f>SUM(F101:F108)</f>
        <v>545</v>
      </c>
      <c r="G109" s="151">
        <f>SUM(G101:G108)</f>
        <v>14.620000000000001</v>
      </c>
      <c r="H109" s="151">
        <f>SUM(H101:H108)</f>
        <v>20.21</v>
      </c>
      <c r="I109" s="151">
        <f>SUM(I101:I108)</f>
        <v>82.389999999999986</v>
      </c>
      <c r="J109" s="151">
        <f>SUM(J101:J108)</f>
        <v>567</v>
      </c>
      <c r="K109" s="210"/>
      <c r="L109" s="150">
        <f>L101+L103+L104+L105+L106+L107+L108</f>
        <v>86</v>
      </c>
    </row>
    <row r="110" spans="1:14" ht="12.75" customHeight="1" x14ac:dyDescent="0.25">
      <c r="A110" s="16"/>
      <c r="B110" s="17"/>
      <c r="C110" s="33" t="s">
        <v>38</v>
      </c>
      <c r="D110" s="20" t="s">
        <v>39</v>
      </c>
      <c r="E110" s="215" t="s">
        <v>102</v>
      </c>
      <c r="F110" s="48">
        <v>60</v>
      </c>
      <c r="G110" s="106">
        <v>1.42</v>
      </c>
      <c r="H110" s="106">
        <v>0.06</v>
      </c>
      <c r="I110" s="106">
        <v>13.72</v>
      </c>
      <c r="J110" s="106">
        <v>111.18</v>
      </c>
      <c r="K110" s="48">
        <v>22</v>
      </c>
      <c r="L110" s="105">
        <v>9.44</v>
      </c>
    </row>
    <row r="111" spans="1:14" ht="12.75" customHeight="1" x14ac:dyDescent="0.25">
      <c r="A111" s="16"/>
      <c r="B111" s="17"/>
      <c r="C111" s="18"/>
      <c r="D111" s="20" t="s">
        <v>40</v>
      </c>
      <c r="E111" s="23" t="s">
        <v>41</v>
      </c>
      <c r="F111" s="48">
        <v>225</v>
      </c>
      <c r="G111" s="62">
        <v>4.42</v>
      </c>
      <c r="H111" s="62">
        <v>6.9</v>
      </c>
      <c r="I111" s="62">
        <v>37.78</v>
      </c>
      <c r="J111" s="62">
        <v>135.09</v>
      </c>
      <c r="K111" s="48" t="s">
        <v>42</v>
      </c>
      <c r="L111" s="103">
        <v>18.559999999999999</v>
      </c>
      <c r="N111" s="65"/>
    </row>
    <row r="112" spans="1:14" ht="12.75" customHeight="1" x14ac:dyDescent="0.25">
      <c r="A112" s="16"/>
      <c r="B112" s="17"/>
      <c r="C112" s="18"/>
      <c r="D112" s="20" t="s">
        <v>43</v>
      </c>
      <c r="E112" s="40" t="s">
        <v>91</v>
      </c>
      <c r="F112" s="49">
        <v>90</v>
      </c>
      <c r="G112" s="102">
        <v>7.54</v>
      </c>
      <c r="H112" s="106">
        <v>7.9</v>
      </c>
      <c r="I112" s="106">
        <v>8.16</v>
      </c>
      <c r="J112" s="106">
        <v>134</v>
      </c>
      <c r="K112" s="49">
        <v>187</v>
      </c>
      <c r="L112" s="104">
        <v>36.68</v>
      </c>
    </row>
    <row r="113" spans="1:12" ht="12.75" customHeight="1" x14ac:dyDescent="0.25">
      <c r="A113" s="16"/>
      <c r="B113" s="17"/>
      <c r="C113" s="18"/>
      <c r="D113" s="20" t="s">
        <v>45</v>
      </c>
      <c r="E113" s="23" t="s">
        <v>75</v>
      </c>
      <c r="F113" s="48">
        <v>150</v>
      </c>
      <c r="G113" s="62">
        <v>4</v>
      </c>
      <c r="H113" s="62">
        <v>5</v>
      </c>
      <c r="I113" s="62">
        <v>23.94</v>
      </c>
      <c r="J113" s="62">
        <v>157.5</v>
      </c>
      <c r="K113" s="48">
        <v>303</v>
      </c>
      <c r="L113" s="105">
        <v>10.38</v>
      </c>
    </row>
    <row r="114" spans="1:12" ht="12.75" customHeight="1" x14ac:dyDescent="0.25">
      <c r="A114" s="16"/>
      <c r="B114" s="17"/>
      <c r="C114" s="18"/>
      <c r="D114" s="20" t="s">
        <v>36</v>
      </c>
      <c r="E114" s="24" t="s">
        <v>76</v>
      </c>
      <c r="F114" s="48">
        <v>180</v>
      </c>
      <c r="G114" s="62">
        <v>0.27</v>
      </c>
      <c r="H114" s="62">
        <v>0.09</v>
      </c>
      <c r="I114" s="62">
        <v>7.6</v>
      </c>
      <c r="J114" s="62">
        <v>31.8</v>
      </c>
      <c r="K114" s="48" t="s">
        <v>64</v>
      </c>
      <c r="L114" s="105">
        <v>14.85</v>
      </c>
    </row>
    <row r="115" spans="1:12" ht="12.75" customHeight="1" x14ac:dyDescent="0.25">
      <c r="A115" s="16"/>
      <c r="B115" s="17"/>
      <c r="C115" s="18"/>
      <c r="D115" s="20" t="s">
        <v>48</v>
      </c>
      <c r="E115" s="24" t="s">
        <v>49</v>
      </c>
      <c r="F115" s="48">
        <v>30</v>
      </c>
      <c r="G115" s="110">
        <v>2.2200000000000002</v>
      </c>
      <c r="H115" s="106">
        <v>0.27</v>
      </c>
      <c r="I115" s="106">
        <v>15.83</v>
      </c>
      <c r="J115" s="106">
        <v>70</v>
      </c>
      <c r="K115" s="48" t="s">
        <v>30</v>
      </c>
      <c r="L115" s="104">
        <v>2.2999999999999998</v>
      </c>
    </row>
    <row r="116" spans="1:12" ht="12.75" customHeight="1" x14ac:dyDescent="0.25">
      <c r="A116" s="16"/>
      <c r="B116" s="17"/>
      <c r="C116" s="18"/>
      <c r="D116" s="20" t="s">
        <v>51</v>
      </c>
      <c r="E116" s="24" t="s">
        <v>52</v>
      </c>
      <c r="F116" s="48">
        <v>30</v>
      </c>
      <c r="G116" s="106">
        <v>2.04</v>
      </c>
      <c r="H116" s="106">
        <v>0.36</v>
      </c>
      <c r="I116" s="106">
        <v>10.08</v>
      </c>
      <c r="J116" s="106">
        <v>51</v>
      </c>
      <c r="K116" s="48" t="s">
        <v>30</v>
      </c>
      <c r="L116" s="104">
        <v>2.88</v>
      </c>
    </row>
    <row r="117" spans="1:12" ht="12.75" customHeight="1" x14ac:dyDescent="0.25">
      <c r="A117" s="16"/>
      <c r="B117" s="17"/>
      <c r="C117" s="18"/>
      <c r="D117" s="212" t="s">
        <v>132</v>
      </c>
      <c r="E117" s="66" t="s">
        <v>123</v>
      </c>
      <c r="F117" s="48">
        <v>30</v>
      </c>
      <c r="G117" s="62">
        <v>2.5</v>
      </c>
      <c r="H117" s="62">
        <v>4</v>
      </c>
      <c r="I117" s="62">
        <v>21</v>
      </c>
      <c r="J117" s="62">
        <v>130</v>
      </c>
      <c r="K117" s="48" t="s">
        <v>30</v>
      </c>
      <c r="L117" s="104">
        <v>14.4</v>
      </c>
    </row>
    <row r="118" spans="1:12" ht="12.75" customHeight="1" x14ac:dyDescent="0.25">
      <c r="A118" s="26"/>
      <c r="B118" s="27"/>
      <c r="C118" s="18"/>
      <c r="D118" s="19"/>
      <c r="E118" s="24"/>
      <c r="F118" s="48"/>
      <c r="G118" s="62"/>
      <c r="H118" s="62"/>
      <c r="I118" s="62"/>
      <c r="J118" s="62"/>
      <c r="K118" s="48"/>
      <c r="L118" s="111"/>
    </row>
    <row r="119" spans="1:12" ht="12.75" customHeight="1" thickBot="1" x14ac:dyDescent="0.3">
      <c r="A119" s="37">
        <f>A101</f>
        <v>2</v>
      </c>
      <c r="B119" s="38">
        <f>B101</f>
        <v>1</v>
      </c>
      <c r="C119" s="28"/>
      <c r="D119" s="29" t="s">
        <v>37</v>
      </c>
      <c r="E119" s="46"/>
      <c r="F119" s="208">
        <f>SUM(F110:F118)</f>
        <v>795</v>
      </c>
      <c r="G119" s="201">
        <f>SUM(G110:G118)</f>
        <v>24.409999999999997</v>
      </c>
      <c r="H119" s="201">
        <f>SUM(H110:H118)</f>
        <v>24.58</v>
      </c>
      <c r="I119" s="201">
        <f>SUM(I110:I118)</f>
        <v>138.10999999999999</v>
      </c>
      <c r="J119" s="201">
        <f>SUM(J110:J118)</f>
        <v>820.56999999999994</v>
      </c>
      <c r="K119" s="97"/>
      <c r="L119" s="150">
        <f>L110+L111+L112+L113+L114+L115+L116+L117+L118</f>
        <v>109.49</v>
      </c>
    </row>
    <row r="120" spans="1:12" ht="12.75" customHeight="1" thickBot="1" x14ac:dyDescent="0.3">
      <c r="A120" s="39">
        <v>2</v>
      </c>
      <c r="B120" s="17">
        <v>2</v>
      </c>
      <c r="C120" s="228" t="s">
        <v>56</v>
      </c>
      <c r="D120" s="229"/>
      <c r="E120" s="47"/>
      <c r="F120" s="84">
        <f>F109+F119</f>
        <v>1340</v>
      </c>
      <c r="G120" s="85">
        <f>G109+G119</f>
        <v>39.03</v>
      </c>
      <c r="H120" s="85">
        <f>H109+H119</f>
        <v>44.79</v>
      </c>
      <c r="I120" s="85">
        <f>I109+I119</f>
        <v>220.49999999999997</v>
      </c>
      <c r="J120" s="85">
        <f>J109+J119</f>
        <v>1387.57</v>
      </c>
      <c r="K120" s="84"/>
      <c r="L120" s="145">
        <f>L109+L119</f>
        <v>195.49</v>
      </c>
    </row>
    <row r="121" spans="1:12" ht="12.75" customHeight="1" x14ac:dyDescent="0.25">
      <c r="A121" s="39"/>
      <c r="B121" s="17"/>
      <c r="C121" s="13" t="s">
        <v>24</v>
      </c>
      <c r="D121" s="14" t="s">
        <v>25</v>
      </c>
      <c r="E121" s="24" t="s">
        <v>113</v>
      </c>
      <c r="F121" s="60">
        <v>240</v>
      </c>
      <c r="G121" s="95">
        <v>15.12</v>
      </c>
      <c r="H121" s="95">
        <v>9.92</v>
      </c>
      <c r="I121" s="96">
        <v>41.43</v>
      </c>
      <c r="J121" s="95">
        <v>313.2</v>
      </c>
      <c r="K121" s="60" t="s">
        <v>114</v>
      </c>
      <c r="L121" s="76">
        <v>71.599999999999994</v>
      </c>
    </row>
    <row r="122" spans="1:12" ht="12.75" customHeight="1" x14ac:dyDescent="0.25">
      <c r="A122" s="39"/>
      <c r="B122" s="17"/>
      <c r="C122" s="18"/>
      <c r="D122" s="19" t="s">
        <v>39</v>
      </c>
      <c r="E122" s="15" t="s">
        <v>92</v>
      </c>
      <c r="F122" s="60">
        <v>60</v>
      </c>
      <c r="G122" s="95">
        <v>0.72</v>
      </c>
      <c r="H122" s="95">
        <v>2.83</v>
      </c>
      <c r="I122" s="96">
        <v>4.62</v>
      </c>
      <c r="J122" s="95">
        <v>47</v>
      </c>
      <c r="K122" s="60" t="s">
        <v>30</v>
      </c>
      <c r="L122" s="76">
        <v>13.99</v>
      </c>
    </row>
    <row r="123" spans="1:12" ht="12.75" customHeight="1" x14ac:dyDescent="0.25">
      <c r="A123" s="39"/>
      <c r="B123" s="17"/>
      <c r="C123" s="18"/>
      <c r="D123" s="20" t="s">
        <v>31</v>
      </c>
      <c r="E123" s="216" t="s">
        <v>119</v>
      </c>
      <c r="F123" s="60">
        <v>200</v>
      </c>
      <c r="G123" s="79">
        <v>1</v>
      </c>
      <c r="H123" s="79">
        <v>0</v>
      </c>
      <c r="I123" s="80">
        <v>20</v>
      </c>
      <c r="J123" s="79">
        <v>42</v>
      </c>
      <c r="K123" s="60" t="s">
        <v>30</v>
      </c>
      <c r="L123" s="76">
        <v>24.44</v>
      </c>
    </row>
    <row r="124" spans="1:12" ht="12.75" customHeight="1" x14ac:dyDescent="0.25">
      <c r="A124" s="39"/>
      <c r="B124" s="17"/>
      <c r="C124" s="18"/>
      <c r="D124" s="20" t="s">
        <v>33</v>
      </c>
      <c r="E124" s="15" t="s">
        <v>49</v>
      </c>
      <c r="F124" s="60">
        <v>30</v>
      </c>
      <c r="G124" s="74">
        <v>2.2200000000000002</v>
      </c>
      <c r="H124" s="74">
        <v>0.27</v>
      </c>
      <c r="I124" s="75">
        <v>15.83</v>
      </c>
      <c r="J124" s="74">
        <v>70</v>
      </c>
      <c r="K124" s="60" t="s">
        <v>30</v>
      </c>
      <c r="L124" s="76">
        <v>2.2999999999999998</v>
      </c>
    </row>
    <row r="125" spans="1:12" ht="12.75" customHeight="1" x14ac:dyDescent="0.25">
      <c r="A125" s="39"/>
      <c r="B125" s="17"/>
      <c r="C125" s="18"/>
      <c r="D125" s="20" t="s">
        <v>35</v>
      </c>
      <c r="E125" s="22"/>
      <c r="F125" s="69"/>
      <c r="G125" s="146"/>
      <c r="H125" s="146"/>
      <c r="I125" s="146"/>
      <c r="J125" s="146"/>
      <c r="K125" s="97"/>
      <c r="L125" s="211"/>
    </row>
    <row r="126" spans="1:12" ht="12.75" customHeight="1" x14ac:dyDescent="0.25">
      <c r="A126" s="39"/>
      <c r="B126" s="17"/>
      <c r="C126" s="18"/>
      <c r="D126" s="19" t="s">
        <v>33</v>
      </c>
      <c r="E126" s="15" t="s">
        <v>52</v>
      </c>
      <c r="F126" s="60">
        <v>20</v>
      </c>
      <c r="G126" s="74">
        <v>1.36</v>
      </c>
      <c r="H126" s="74">
        <v>0.24</v>
      </c>
      <c r="I126" s="75">
        <v>6.72</v>
      </c>
      <c r="J126" s="74">
        <v>34.159999999999997</v>
      </c>
      <c r="K126" s="60" t="s">
        <v>30</v>
      </c>
      <c r="L126" s="76">
        <v>1.92</v>
      </c>
    </row>
    <row r="127" spans="1:12" ht="12.75" customHeight="1" x14ac:dyDescent="0.25">
      <c r="A127" s="41"/>
      <c r="B127" s="27"/>
      <c r="C127" s="18"/>
      <c r="D127" s="19"/>
      <c r="E127" s="15"/>
      <c r="F127" s="25"/>
      <c r="G127" s="21"/>
      <c r="H127" s="21"/>
      <c r="I127" s="21"/>
      <c r="J127" s="21"/>
      <c r="K127" s="48"/>
      <c r="L127" s="36"/>
    </row>
    <row r="128" spans="1:12" ht="12.75" customHeight="1" x14ac:dyDescent="0.25">
      <c r="A128" s="32">
        <f t="shared" ref="A128:B128" si="20">A120</f>
        <v>2</v>
      </c>
      <c r="B128" s="32">
        <f t="shared" si="20"/>
        <v>2</v>
      </c>
      <c r="C128" s="28"/>
      <c r="D128" s="29" t="s">
        <v>37</v>
      </c>
      <c r="E128" s="30"/>
      <c r="F128" s="154">
        <f t="shared" ref="F128:J128" si="21">SUM(F121:F127)</f>
        <v>550</v>
      </c>
      <c r="G128" s="151">
        <f t="shared" si="21"/>
        <v>20.419999999999998</v>
      </c>
      <c r="H128" s="151">
        <f t="shared" si="21"/>
        <v>13.26</v>
      </c>
      <c r="I128" s="151">
        <f t="shared" si="21"/>
        <v>88.6</v>
      </c>
      <c r="J128" s="151">
        <f t="shared" si="21"/>
        <v>506.36</v>
      </c>
      <c r="K128" s="150"/>
      <c r="L128" s="202">
        <f>L121+L122+L123+L124+L126</f>
        <v>114.24999999999999</v>
      </c>
    </row>
    <row r="129" spans="1:12" ht="12.75" customHeight="1" x14ac:dyDescent="0.25">
      <c r="A129" s="39"/>
      <c r="B129" s="17"/>
      <c r="C129" s="33" t="s">
        <v>38</v>
      </c>
      <c r="D129" s="20" t="s">
        <v>39</v>
      </c>
      <c r="E129" s="215" t="s">
        <v>117</v>
      </c>
      <c r="F129" s="48">
        <v>60</v>
      </c>
      <c r="G129" s="106">
        <v>1.2</v>
      </c>
      <c r="H129" s="106">
        <v>0.2</v>
      </c>
      <c r="I129" s="106">
        <v>6.1</v>
      </c>
      <c r="J129" s="106">
        <v>31.3</v>
      </c>
      <c r="K129" s="48">
        <v>54</v>
      </c>
      <c r="L129" s="63">
        <v>24.44</v>
      </c>
    </row>
    <row r="130" spans="1:12" ht="12.75" customHeight="1" x14ac:dyDescent="0.25">
      <c r="A130" s="39"/>
      <c r="B130" s="17"/>
      <c r="C130" s="18"/>
      <c r="D130" s="20" t="s">
        <v>40</v>
      </c>
      <c r="E130" s="24" t="s">
        <v>72</v>
      </c>
      <c r="F130" s="48">
        <v>200</v>
      </c>
      <c r="G130" s="62">
        <v>1.44</v>
      </c>
      <c r="H130" s="62">
        <v>3.94</v>
      </c>
      <c r="I130" s="62">
        <v>8.74</v>
      </c>
      <c r="J130" s="62">
        <v>82</v>
      </c>
      <c r="K130" s="48">
        <v>62</v>
      </c>
      <c r="L130" s="71">
        <v>12.62</v>
      </c>
    </row>
    <row r="131" spans="1:12" ht="12.75" customHeight="1" x14ac:dyDescent="0.25">
      <c r="A131" s="39"/>
      <c r="B131" s="17"/>
      <c r="C131" s="18"/>
      <c r="D131" s="20" t="s">
        <v>43</v>
      </c>
      <c r="E131" s="216" t="s">
        <v>99</v>
      </c>
      <c r="F131" s="48">
        <v>100</v>
      </c>
      <c r="G131" s="62">
        <v>11</v>
      </c>
      <c r="H131" s="62">
        <v>13.4</v>
      </c>
      <c r="I131" s="62">
        <v>17.8</v>
      </c>
      <c r="J131" s="102">
        <v>236</v>
      </c>
      <c r="K131" s="221" t="s">
        <v>133</v>
      </c>
      <c r="L131" s="71">
        <v>100.67</v>
      </c>
    </row>
    <row r="132" spans="1:12" ht="12.75" customHeight="1" x14ac:dyDescent="0.25">
      <c r="A132" s="39"/>
      <c r="B132" s="17"/>
      <c r="C132" s="18"/>
      <c r="D132" s="20" t="s">
        <v>45</v>
      </c>
      <c r="E132" s="217" t="s">
        <v>124</v>
      </c>
      <c r="F132" s="49">
        <v>150</v>
      </c>
      <c r="G132" s="62">
        <v>3.64</v>
      </c>
      <c r="H132" s="62">
        <v>4.3</v>
      </c>
      <c r="I132" s="62">
        <v>36.67</v>
      </c>
      <c r="J132" s="62">
        <v>199.95</v>
      </c>
      <c r="K132" s="221">
        <v>305</v>
      </c>
      <c r="L132" s="63">
        <v>17.38</v>
      </c>
    </row>
    <row r="133" spans="1:12" ht="12.75" customHeight="1" x14ac:dyDescent="0.25">
      <c r="A133" s="39"/>
      <c r="B133" s="17"/>
      <c r="C133" s="18"/>
      <c r="D133" s="20" t="s">
        <v>36</v>
      </c>
      <c r="E133" s="24" t="s">
        <v>47</v>
      </c>
      <c r="F133" s="48">
        <v>200</v>
      </c>
      <c r="G133" s="62">
        <v>0.66</v>
      </c>
      <c r="H133" s="62">
        <v>0.1</v>
      </c>
      <c r="I133" s="62">
        <v>32</v>
      </c>
      <c r="J133" s="62">
        <v>132</v>
      </c>
      <c r="K133" s="48">
        <v>241</v>
      </c>
      <c r="L133" s="105">
        <v>5.8</v>
      </c>
    </row>
    <row r="134" spans="1:12" ht="12.75" customHeight="1" x14ac:dyDescent="0.25">
      <c r="A134" s="39"/>
      <c r="B134" s="17"/>
      <c r="C134" s="18"/>
      <c r="D134" s="20" t="s">
        <v>48</v>
      </c>
      <c r="E134" s="15" t="s">
        <v>49</v>
      </c>
      <c r="F134" s="48">
        <v>30</v>
      </c>
      <c r="G134" s="62">
        <v>2.2200000000000002</v>
      </c>
      <c r="H134" s="62">
        <v>0.27</v>
      </c>
      <c r="I134" s="62">
        <v>15.83</v>
      </c>
      <c r="J134" s="62">
        <v>70</v>
      </c>
      <c r="K134" s="48" t="s">
        <v>30</v>
      </c>
      <c r="L134" s="105">
        <v>2.29</v>
      </c>
    </row>
    <row r="135" spans="1:12" ht="12.75" customHeight="1" x14ac:dyDescent="0.25">
      <c r="A135" s="39"/>
      <c r="B135" s="17"/>
      <c r="C135" s="18"/>
      <c r="D135" s="20" t="s">
        <v>51</v>
      </c>
      <c r="E135" s="15" t="s">
        <v>52</v>
      </c>
      <c r="F135" s="48">
        <v>30</v>
      </c>
      <c r="G135" s="62">
        <v>2.04</v>
      </c>
      <c r="H135" s="62">
        <v>0.36</v>
      </c>
      <c r="I135" s="62">
        <v>10.08</v>
      </c>
      <c r="J135" s="62">
        <v>51</v>
      </c>
      <c r="K135" s="48" t="s">
        <v>30</v>
      </c>
      <c r="L135" s="105">
        <v>2.88</v>
      </c>
    </row>
    <row r="136" spans="1:12" ht="12.75" customHeight="1" x14ac:dyDescent="0.25">
      <c r="A136" s="39"/>
      <c r="B136" s="17"/>
      <c r="C136" s="18"/>
      <c r="D136" s="24"/>
      <c r="E136" s="23"/>
      <c r="F136" s="48"/>
      <c r="G136" s="62"/>
      <c r="H136" s="62"/>
      <c r="I136" s="62"/>
      <c r="J136" s="62"/>
      <c r="K136" s="48"/>
      <c r="L136" s="103"/>
    </row>
    <row r="137" spans="1:12" ht="12.75" customHeight="1" x14ac:dyDescent="0.25">
      <c r="A137" s="41"/>
      <c r="B137" s="27"/>
      <c r="C137" s="18"/>
      <c r="D137" s="50"/>
      <c r="E137" s="51"/>
      <c r="F137" s="98"/>
      <c r="G137" s="147"/>
      <c r="H137" s="147"/>
      <c r="I137" s="147"/>
      <c r="J137" s="147"/>
      <c r="K137" s="69"/>
      <c r="L137" s="69"/>
    </row>
    <row r="138" spans="1:12" ht="12.75" customHeight="1" thickBot="1" x14ac:dyDescent="0.3">
      <c r="A138" s="45">
        <f t="shared" ref="A138:B138" si="22">A120</f>
        <v>2</v>
      </c>
      <c r="B138" s="45">
        <f t="shared" si="22"/>
        <v>2</v>
      </c>
      <c r="C138" s="28"/>
      <c r="D138" s="29" t="s">
        <v>37</v>
      </c>
      <c r="E138" s="30"/>
      <c r="F138" s="154">
        <f t="shared" ref="F138:J138" si="23">SUM(F129:F137)</f>
        <v>770</v>
      </c>
      <c r="G138" s="151">
        <f t="shared" si="23"/>
        <v>22.2</v>
      </c>
      <c r="H138" s="151">
        <f t="shared" si="23"/>
        <v>22.57</v>
      </c>
      <c r="I138" s="151">
        <f t="shared" si="23"/>
        <v>127.22</v>
      </c>
      <c r="J138" s="151">
        <f t="shared" si="23"/>
        <v>802.25</v>
      </c>
      <c r="K138" s="151"/>
      <c r="L138" s="150">
        <f>L129+L130+L131+L132+L133+L134+L135+L136</f>
        <v>166.08</v>
      </c>
    </row>
    <row r="139" spans="1:12" ht="12.75" customHeight="1" thickBot="1" x14ac:dyDescent="0.3">
      <c r="A139" s="11">
        <v>2</v>
      </c>
      <c r="B139" s="12">
        <v>3</v>
      </c>
      <c r="C139" s="228" t="s">
        <v>56</v>
      </c>
      <c r="D139" s="229"/>
      <c r="E139" s="47"/>
      <c r="F139" s="84">
        <f t="shared" ref="F139:J139" si="24">F128+F138</f>
        <v>1320</v>
      </c>
      <c r="G139" s="85">
        <f t="shared" si="24"/>
        <v>42.62</v>
      </c>
      <c r="H139" s="85">
        <f t="shared" si="24"/>
        <v>35.83</v>
      </c>
      <c r="I139" s="85">
        <f t="shared" si="24"/>
        <v>215.82</v>
      </c>
      <c r="J139" s="85">
        <f t="shared" si="24"/>
        <v>1308.6100000000001</v>
      </c>
      <c r="K139" s="84"/>
      <c r="L139" s="145">
        <f>L128+L138</f>
        <v>280.33</v>
      </c>
    </row>
    <row r="140" spans="1:12" ht="12.75" customHeight="1" x14ac:dyDescent="0.25">
      <c r="A140" s="16"/>
      <c r="B140" s="17"/>
      <c r="C140" s="13" t="s">
        <v>24</v>
      </c>
      <c r="D140" s="14" t="s">
        <v>25</v>
      </c>
      <c r="E140" s="40" t="s">
        <v>96</v>
      </c>
      <c r="F140" s="61">
        <v>170</v>
      </c>
      <c r="G140" s="93">
        <v>8.8000000000000007</v>
      </c>
      <c r="H140" s="93">
        <v>15.93</v>
      </c>
      <c r="I140" s="94">
        <v>19.829999999999998</v>
      </c>
      <c r="J140" s="93">
        <v>242</v>
      </c>
      <c r="K140" s="61" t="s">
        <v>97</v>
      </c>
      <c r="L140" s="76">
        <v>83.42</v>
      </c>
    </row>
    <row r="141" spans="1:12" ht="12.75" customHeight="1" x14ac:dyDescent="0.25">
      <c r="A141" s="16"/>
      <c r="B141" s="17"/>
      <c r="C141" s="18"/>
      <c r="D141" s="19"/>
      <c r="E141" s="22"/>
      <c r="F141" s="69"/>
      <c r="G141" s="146"/>
      <c r="H141" s="146"/>
      <c r="I141" s="146"/>
      <c r="J141" s="83"/>
      <c r="K141" s="69"/>
      <c r="L141" s="69"/>
    </row>
    <row r="142" spans="1:12" ht="15.75" customHeight="1" x14ac:dyDescent="0.25">
      <c r="A142" s="16"/>
      <c r="B142" s="17"/>
      <c r="C142" s="18"/>
      <c r="D142" s="20" t="s">
        <v>31</v>
      </c>
      <c r="E142" s="24" t="s">
        <v>70</v>
      </c>
      <c r="F142" s="60">
        <v>200</v>
      </c>
      <c r="G142" s="74">
        <v>3.16</v>
      </c>
      <c r="H142" s="74">
        <v>2.68</v>
      </c>
      <c r="I142" s="75">
        <v>15.94</v>
      </c>
      <c r="J142" s="74">
        <v>50</v>
      </c>
      <c r="K142" s="60">
        <v>264</v>
      </c>
      <c r="L142" s="76">
        <v>15.14</v>
      </c>
    </row>
    <row r="143" spans="1:12" ht="12.75" customHeight="1" x14ac:dyDescent="0.25">
      <c r="A143" s="16"/>
      <c r="B143" s="17"/>
      <c r="C143" s="18"/>
      <c r="D143" s="20" t="s">
        <v>33</v>
      </c>
      <c r="E143" s="24" t="s">
        <v>49</v>
      </c>
      <c r="F143" s="60">
        <v>39</v>
      </c>
      <c r="G143" s="74">
        <v>2.89</v>
      </c>
      <c r="H143" s="74">
        <v>0.35</v>
      </c>
      <c r="I143" s="75">
        <v>19.149999999999999</v>
      </c>
      <c r="J143" s="74">
        <v>91.44</v>
      </c>
      <c r="K143" s="60" t="s">
        <v>30</v>
      </c>
      <c r="L143" s="87">
        <v>2.95</v>
      </c>
    </row>
    <row r="144" spans="1:12" ht="12.75" customHeight="1" x14ac:dyDescent="0.25">
      <c r="A144" s="16"/>
      <c r="B144" s="17"/>
      <c r="C144" s="18"/>
      <c r="D144" s="226" t="s">
        <v>28</v>
      </c>
      <c r="E144" s="66" t="s">
        <v>108</v>
      </c>
      <c r="F144" s="60">
        <v>15</v>
      </c>
      <c r="G144" s="74">
        <v>3.48</v>
      </c>
      <c r="H144" s="74">
        <v>4.43</v>
      </c>
      <c r="I144" s="123">
        <v>0</v>
      </c>
      <c r="J144" s="74">
        <v>54</v>
      </c>
      <c r="K144" s="60" t="s">
        <v>30</v>
      </c>
      <c r="L144" s="87">
        <v>16.29</v>
      </c>
    </row>
    <row r="145" spans="1:12" ht="12.75" customHeight="1" x14ac:dyDescent="0.25">
      <c r="A145" s="16"/>
      <c r="B145" s="17"/>
      <c r="C145" s="18"/>
      <c r="D145" s="20" t="s">
        <v>35</v>
      </c>
      <c r="E145" s="24" t="s">
        <v>55</v>
      </c>
      <c r="F145" s="60">
        <v>100</v>
      </c>
      <c r="G145" s="74">
        <v>0.4</v>
      </c>
      <c r="H145" s="74">
        <v>0.4</v>
      </c>
      <c r="I145" s="74">
        <v>9.8000000000000007</v>
      </c>
      <c r="J145" s="74">
        <v>47</v>
      </c>
      <c r="K145" s="60">
        <v>231</v>
      </c>
      <c r="L145" s="87">
        <v>10.24</v>
      </c>
    </row>
    <row r="146" spans="1:12" ht="12.75" customHeight="1" x14ac:dyDescent="0.25">
      <c r="A146" s="31">
        <f>A139</f>
        <v>2</v>
      </c>
      <c r="B146" s="32">
        <f>B139</f>
        <v>3</v>
      </c>
      <c r="C146" s="28"/>
      <c r="D146" s="29" t="s">
        <v>37</v>
      </c>
      <c r="E146" s="30"/>
      <c r="F146" s="154">
        <f>SUM(F140:F145)</f>
        <v>524</v>
      </c>
      <c r="G146" s="151">
        <f>SUM(G140:G145)</f>
        <v>18.73</v>
      </c>
      <c r="H146" s="151">
        <f>SUM(H140:H145)</f>
        <v>23.79</v>
      </c>
      <c r="I146" s="151">
        <f>SUM(I140:I145)</f>
        <v>64.72</v>
      </c>
      <c r="J146" s="151">
        <f>SUM(J140:J145)</f>
        <v>484.44</v>
      </c>
      <c r="K146" s="150"/>
      <c r="L146" s="202">
        <f>L140+L142+L143+L144+L145</f>
        <v>128.04000000000002</v>
      </c>
    </row>
    <row r="147" spans="1:12" ht="12.75" customHeight="1" x14ac:dyDescent="0.25">
      <c r="A147" s="16"/>
      <c r="B147" s="17"/>
      <c r="C147" s="33" t="s">
        <v>38</v>
      </c>
      <c r="D147" s="20" t="s">
        <v>39</v>
      </c>
      <c r="E147" s="23" t="s">
        <v>59</v>
      </c>
      <c r="F147" s="48">
        <v>60</v>
      </c>
      <c r="G147" s="106">
        <v>0.78</v>
      </c>
      <c r="H147" s="106">
        <v>1.95</v>
      </c>
      <c r="I147" s="106">
        <v>3.87</v>
      </c>
      <c r="J147" s="106">
        <v>36.24</v>
      </c>
      <c r="K147" s="48">
        <v>45</v>
      </c>
      <c r="L147" s="63">
        <v>6.86</v>
      </c>
    </row>
    <row r="148" spans="1:12" ht="12.75" customHeight="1" x14ac:dyDescent="0.25">
      <c r="A148" s="16"/>
      <c r="B148" s="17"/>
      <c r="C148" s="18"/>
      <c r="D148" s="20" t="s">
        <v>40</v>
      </c>
      <c r="E148" s="24" t="s">
        <v>98</v>
      </c>
      <c r="F148" s="48">
        <v>200</v>
      </c>
      <c r="G148" s="62">
        <v>2.85</v>
      </c>
      <c r="H148" s="62">
        <v>3.67</v>
      </c>
      <c r="I148" s="62">
        <v>15.03</v>
      </c>
      <c r="J148" s="62">
        <v>115</v>
      </c>
      <c r="K148" s="48">
        <v>108</v>
      </c>
      <c r="L148" s="108">
        <v>15.66</v>
      </c>
    </row>
    <row r="149" spans="1:12" ht="12.75" customHeight="1" x14ac:dyDescent="0.25">
      <c r="A149" s="16"/>
      <c r="B149" s="17"/>
      <c r="C149" s="18"/>
      <c r="D149" s="20" t="s">
        <v>43</v>
      </c>
      <c r="E149" s="66" t="s">
        <v>125</v>
      </c>
      <c r="F149" s="48">
        <v>100</v>
      </c>
      <c r="G149" s="62">
        <v>15.94</v>
      </c>
      <c r="H149" s="62">
        <v>20.97</v>
      </c>
      <c r="I149" s="62">
        <v>11.33</v>
      </c>
      <c r="J149" s="62">
        <v>251.55</v>
      </c>
      <c r="K149" s="219" t="s">
        <v>134</v>
      </c>
      <c r="L149" s="109">
        <v>78.09</v>
      </c>
    </row>
    <row r="150" spans="1:12" ht="12.75" customHeight="1" x14ac:dyDescent="0.25">
      <c r="A150" s="16"/>
      <c r="B150" s="17"/>
      <c r="C150" s="18"/>
      <c r="D150" s="20" t="s">
        <v>45</v>
      </c>
      <c r="E150" s="66" t="s">
        <v>95</v>
      </c>
      <c r="F150" s="48">
        <v>150</v>
      </c>
      <c r="G150" s="62">
        <v>4.58</v>
      </c>
      <c r="H150" s="62">
        <v>5.01</v>
      </c>
      <c r="I150" s="62">
        <v>20.52</v>
      </c>
      <c r="J150" s="62">
        <v>145.5</v>
      </c>
      <c r="K150" s="48">
        <v>303</v>
      </c>
      <c r="L150" s="115">
        <v>11.02</v>
      </c>
    </row>
    <row r="151" spans="1:12" ht="12.75" customHeight="1" x14ac:dyDescent="0.25">
      <c r="A151" s="16"/>
      <c r="B151" s="17"/>
      <c r="C151" s="18"/>
      <c r="D151" s="20" t="s">
        <v>36</v>
      </c>
      <c r="E151" s="66" t="s">
        <v>93</v>
      </c>
      <c r="F151" s="48">
        <v>180</v>
      </c>
      <c r="G151" s="106">
        <v>0.9</v>
      </c>
      <c r="H151" s="106">
        <v>0</v>
      </c>
      <c r="I151" s="106">
        <v>18</v>
      </c>
      <c r="J151" s="106">
        <v>37.799999999999997</v>
      </c>
      <c r="K151" s="48" t="s">
        <v>30</v>
      </c>
      <c r="L151" s="103">
        <v>11.12</v>
      </c>
    </row>
    <row r="152" spans="1:12" ht="12.75" customHeight="1" x14ac:dyDescent="0.25">
      <c r="A152" s="16"/>
      <c r="B152" s="17"/>
      <c r="C152" s="18"/>
      <c r="D152" s="20" t="s">
        <v>48</v>
      </c>
      <c r="E152" s="52" t="s">
        <v>49</v>
      </c>
      <c r="F152" s="53">
        <v>35</v>
      </c>
      <c r="G152" s="107">
        <v>2.59</v>
      </c>
      <c r="H152" s="107">
        <v>0.32</v>
      </c>
      <c r="I152" s="62">
        <v>17.190000000000001</v>
      </c>
      <c r="J152" s="62">
        <v>82.06</v>
      </c>
      <c r="K152" s="53" t="s">
        <v>30</v>
      </c>
      <c r="L152" s="53">
        <v>2.69</v>
      </c>
    </row>
    <row r="153" spans="1:12" ht="12.75" customHeight="1" x14ac:dyDescent="0.25">
      <c r="A153" s="16"/>
      <c r="B153" s="17"/>
      <c r="C153" s="18"/>
      <c r="D153" s="20" t="s">
        <v>51</v>
      </c>
      <c r="E153" s="24" t="s">
        <v>52</v>
      </c>
      <c r="F153" s="48">
        <v>30</v>
      </c>
      <c r="G153" s="62">
        <v>2.04</v>
      </c>
      <c r="H153" s="62">
        <v>0.36</v>
      </c>
      <c r="I153" s="62">
        <v>10.08</v>
      </c>
      <c r="J153" s="62">
        <v>51</v>
      </c>
      <c r="K153" s="48" t="s">
        <v>30</v>
      </c>
      <c r="L153" s="48">
        <v>2.88</v>
      </c>
    </row>
    <row r="154" spans="1:12" ht="12.75" customHeight="1" thickBot="1" x14ac:dyDescent="0.3">
      <c r="A154" s="37">
        <f>A139</f>
        <v>2</v>
      </c>
      <c r="B154" s="38">
        <f>B139</f>
        <v>3</v>
      </c>
      <c r="C154" s="28"/>
      <c r="D154" s="29" t="s">
        <v>37</v>
      </c>
      <c r="E154" s="30"/>
      <c r="F154" s="154">
        <f>SUM(F147:F153)</f>
        <v>755</v>
      </c>
      <c r="G154" s="151">
        <f>SUM(G147:G153)</f>
        <v>29.679999999999996</v>
      </c>
      <c r="H154" s="151">
        <f>SUM(H147:H153)</f>
        <v>32.28</v>
      </c>
      <c r="I154" s="151">
        <f>SUM(I147:I153)</f>
        <v>96.02</v>
      </c>
      <c r="J154" s="151">
        <f>SUM(J147:J153)</f>
        <v>719.14999999999986</v>
      </c>
      <c r="K154" s="151"/>
      <c r="L154" s="150">
        <f>L147+L148+L149+L150+L151+L152+L153</f>
        <v>128.32</v>
      </c>
    </row>
    <row r="155" spans="1:12" ht="12.75" customHeight="1" thickBot="1" x14ac:dyDescent="0.3">
      <c r="A155" s="11">
        <v>2</v>
      </c>
      <c r="B155" s="12">
        <v>4</v>
      </c>
      <c r="C155" s="228" t="s">
        <v>56</v>
      </c>
      <c r="D155" s="229"/>
      <c r="E155" s="47"/>
      <c r="F155" s="84">
        <f>F146+F154</f>
        <v>1279</v>
      </c>
      <c r="G155" s="85">
        <f>G146+G154</f>
        <v>48.41</v>
      </c>
      <c r="H155" s="85">
        <f>H146+H154</f>
        <v>56.07</v>
      </c>
      <c r="I155" s="85">
        <f>I146+I154</f>
        <v>160.74</v>
      </c>
      <c r="J155" s="85">
        <f>J146+J154</f>
        <v>1203.5899999999999</v>
      </c>
      <c r="K155" s="84"/>
      <c r="L155" s="145">
        <f>L146+L154</f>
        <v>256.36</v>
      </c>
    </row>
    <row r="156" spans="1:12" ht="12.75" customHeight="1" x14ac:dyDescent="0.25">
      <c r="A156" s="16"/>
      <c r="B156" s="17"/>
      <c r="C156" s="13" t="s">
        <v>24</v>
      </c>
      <c r="D156" s="14" t="s">
        <v>25</v>
      </c>
      <c r="E156" s="24" t="s">
        <v>100</v>
      </c>
      <c r="F156" s="60">
        <v>200</v>
      </c>
      <c r="G156" s="95">
        <v>12.4</v>
      </c>
      <c r="H156" s="95">
        <v>9.36</v>
      </c>
      <c r="I156" s="96">
        <v>33.450000000000003</v>
      </c>
      <c r="J156" s="95">
        <v>352.5</v>
      </c>
      <c r="K156" s="60" t="s">
        <v>101</v>
      </c>
      <c r="L156" s="76">
        <v>76.84</v>
      </c>
    </row>
    <row r="157" spans="1:12" ht="12.75" customHeight="1" x14ac:dyDescent="0.25">
      <c r="A157" s="16"/>
      <c r="B157" s="17"/>
      <c r="C157" s="18"/>
      <c r="D157" s="19" t="s">
        <v>39</v>
      </c>
      <c r="E157" s="215" t="s">
        <v>126</v>
      </c>
      <c r="F157" s="60">
        <v>60</v>
      </c>
      <c r="G157" s="79">
        <v>0.83</v>
      </c>
      <c r="H157" s="79">
        <v>2.7</v>
      </c>
      <c r="I157" s="80">
        <v>4.5999999999999996</v>
      </c>
      <c r="J157" s="79">
        <v>45.6</v>
      </c>
      <c r="K157" s="60" t="s">
        <v>30</v>
      </c>
      <c r="L157" s="76">
        <v>4.1100000000000003</v>
      </c>
    </row>
    <row r="158" spans="1:12" ht="12.75" customHeight="1" x14ac:dyDescent="0.25">
      <c r="A158" s="16"/>
      <c r="B158" s="17"/>
      <c r="C158" s="18"/>
      <c r="D158" s="20" t="s">
        <v>31</v>
      </c>
      <c r="E158" s="24" t="s">
        <v>32</v>
      </c>
      <c r="F158" s="60">
        <v>200</v>
      </c>
      <c r="G158" s="74">
        <v>7.0000000000000007E-2</v>
      </c>
      <c r="H158" s="74">
        <v>0.2</v>
      </c>
      <c r="I158" s="75">
        <v>10.01</v>
      </c>
      <c r="J158" s="74">
        <v>40</v>
      </c>
      <c r="K158" s="60">
        <v>261</v>
      </c>
      <c r="L158" s="76">
        <v>1.74</v>
      </c>
    </row>
    <row r="159" spans="1:12" ht="12.75" customHeight="1" x14ac:dyDescent="0.25">
      <c r="A159" s="16"/>
      <c r="B159" s="17"/>
      <c r="C159" s="18"/>
      <c r="D159" s="20" t="s">
        <v>33</v>
      </c>
      <c r="E159" s="24" t="s">
        <v>49</v>
      </c>
      <c r="F159" s="60">
        <v>30</v>
      </c>
      <c r="G159" s="74">
        <v>2.2200000000000002</v>
      </c>
      <c r="H159" s="74">
        <v>0.27</v>
      </c>
      <c r="I159" s="75">
        <v>15.83</v>
      </c>
      <c r="J159" s="74">
        <v>70</v>
      </c>
      <c r="K159" s="60" t="s">
        <v>30</v>
      </c>
      <c r="L159" s="76">
        <v>2.2999999999999998</v>
      </c>
    </row>
    <row r="160" spans="1:12" ht="12.75" customHeight="1" x14ac:dyDescent="0.25">
      <c r="A160" s="16"/>
      <c r="B160" s="17"/>
      <c r="C160" s="18"/>
      <c r="D160" s="20" t="s">
        <v>35</v>
      </c>
      <c r="E160" s="22"/>
      <c r="F160" s="69"/>
      <c r="G160" s="146"/>
      <c r="H160" s="146"/>
      <c r="I160" s="146"/>
      <c r="J160" s="146"/>
      <c r="K160" s="69"/>
      <c r="L160" s="211"/>
    </row>
    <row r="161" spans="1:12" ht="12.75" customHeight="1" x14ac:dyDescent="0.25">
      <c r="A161" s="16"/>
      <c r="B161" s="17"/>
      <c r="C161" s="18"/>
      <c r="D161" s="19" t="s">
        <v>33</v>
      </c>
      <c r="E161" s="24" t="s">
        <v>52</v>
      </c>
      <c r="F161" s="60">
        <v>20</v>
      </c>
      <c r="G161" s="74">
        <v>1.36</v>
      </c>
      <c r="H161" s="74">
        <v>0.24</v>
      </c>
      <c r="I161" s="75">
        <v>6.72</v>
      </c>
      <c r="J161" s="74">
        <v>34.159999999999997</v>
      </c>
      <c r="K161" s="60" t="s">
        <v>30</v>
      </c>
      <c r="L161" s="76">
        <v>1.92</v>
      </c>
    </row>
    <row r="162" spans="1:12" ht="12.75" customHeight="1" x14ac:dyDescent="0.25">
      <c r="A162" s="31">
        <f>A155</f>
        <v>2</v>
      </c>
      <c r="B162" s="32">
        <f>B155</f>
        <v>4</v>
      </c>
      <c r="C162" s="28"/>
      <c r="D162" s="29" t="s">
        <v>37</v>
      </c>
      <c r="E162" s="30"/>
      <c r="F162" s="154">
        <f>SUM(F156:F161)</f>
        <v>510</v>
      </c>
      <c r="G162" s="151">
        <f>SUM(G156:G161)</f>
        <v>16.880000000000003</v>
      </c>
      <c r="H162" s="151">
        <f>SUM(H156:H161)</f>
        <v>12.769999999999998</v>
      </c>
      <c r="I162" s="151">
        <f>SUM(I156:I161)</f>
        <v>70.61</v>
      </c>
      <c r="J162" s="151">
        <f>SUM(J156:J161)</f>
        <v>542.26</v>
      </c>
      <c r="K162" s="151"/>
      <c r="L162" s="150">
        <f>L156+L157+L158+L159+L161</f>
        <v>86.91</v>
      </c>
    </row>
    <row r="163" spans="1:12" ht="12.75" customHeight="1" x14ac:dyDescent="0.25">
      <c r="A163" s="16"/>
      <c r="B163" s="17"/>
      <c r="C163" s="33" t="s">
        <v>38</v>
      </c>
      <c r="D163" s="20" t="s">
        <v>39</v>
      </c>
      <c r="E163" s="66" t="s">
        <v>120</v>
      </c>
      <c r="F163" s="48">
        <v>60</v>
      </c>
      <c r="G163" s="102">
        <v>1.73</v>
      </c>
      <c r="H163" s="102">
        <v>1.63</v>
      </c>
      <c r="I163" s="102">
        <v>3.47</v>
      </c>
      <c r="J163" s="102">
        <v>35.520000000000003</v>
      </c>
      <c r="K163" s="48">
        <v>306</v>
      </c>
      <c r="L163" s="103">
        <v>24.48</v>
      </c>
    </row>
    <row r="164" spans="1:12" ht="12.75" customHeight="1" x14ac:dyDescent="0.25">
      <c r="A164" s="16"/>
      <c r="B164" s="17"/>
      <c r="C164" s="18"/>
      <c r="D164" s="20" t="s">
        <v>40</v>
      </c>
      <c r="E164" s="24" t="s">
        <v>103</v>
      </c>
      <c r="F164" s="48">
        <v>225</v>
      </c>
      <c r="G164" s="62">
        <v>1.42</v>
      </c>
      <c r="H164" s="62">
        <v>3.96</v>
      </c>
      <c r="I164" s="62">
        <v>6.32</v>
      </c>
      <c r="J164" s="62">
        <v>70</v>
      </c>
      <c r="K164" s="48">
        <v>66</v>
      </c>
      <c r="L164" s="103">
        <v>21.38</v>
      </c>
    </row>
    <row r="165" spans="1:12" ht="12.75" customHeight="1" x14ac:dyDescent="0.25">
      <c r="A165" s="16"/>
      <c r="B165" s="17"/>
      <c r="C165" s="18"/>
      <c r="D165" s="20" t="s">
        <v>43</v>
      </c>
      <c r="E165" s="24" t="s">
        <v>104</v>
      </c>
      <c r="F165" s="48">
        <v>200</v>
      </c>
      <c r="G165" s="62">
        <v>17.8</v>
      </c>
      <c r="H165" s="62">
        <v>13.7</v>
      </c>
      <c r="I165" s="62">
        <v>28.72</v>
      </c>
      <c r="J165" s="62">
        <v>293.5</v>
      </c>
      <c r="K165" s="48" t="s">
        <v>105</v>
      </c>
      <c r="L165" s="103">
        <v>91.91</v>
      </c>
    </row>
    <row r="166" spans="1:12" ht="12.75" customHeight="1" x14ac:dyDescent="0.25">
      <c r="A166" s="16"/>
      <c r="B166" s="17"/>
      <c r="C166" s="18"/>
      <c r="D166" s="20" t="s">
        <v>45</v>
      </c>
      <c r="E166" s="22"/>
      <c r="F166" s="69"/>
      <c r="G166" s="146"/>
      <c r="H166" s="146"/>
      <c r="I166" s="146"/>
      <c r="J166" s="146"/>
      <c r="K166" s="69"/>
      <c r="L166" s="69"/>
    </row>
    <row r="167" spans="1:12" ht="12.75" customHeight="1" x14ac:dyDescent="0.25">
      <c r="A167" s="16"/>
      <c r="B167" s="17"/>
      <c r="C167" s="18"/>
      <c r="D167" s="20" t="s">
        <v>36</v>
      </c>
      <c r="E167" s="66" t="s">
        <v>127</v>
      </c>
      <c r="F167" s="48">
        <v>200</v>
      </c>
      <c r="G167" s="62">
        <v>0.16</v>
      </c>
      <c r="H167" s="62">
        <v>0.16</v>
      </c>
      <c r="I167" s="62">
        <v>27.88</v>
      </c>
      <c r="J167" s="62">
        <v>114</v>
      </c>
      <c r="K167" s="220" t="s">
        <v>30</v>
      </c>
      <c r="L167" s="105">
        <v>7.49</v>
      </c>
    </row>
    <row r="168" spans="1:12" ht="12.75" customHeight="1" x14ac:dyDescent="0.25">
      <c r="A168" s="16"/>
      <c r="B168" s="17"/>
      <c r="C168" s="18"/>
      <c r="D168" s="20" t="s">
        <v>48</v>
      </c>
      <c r="E168" s="52" t="s">
        <v>49</v>
      </c>
      <c r="F168" s="53">
        <v>30</v>
      </c>
      <c r="G168" s="107">
        <v>2.2200000000000002</v>
      </c>
      <c r="H168" s="107">
        <v>0.27</v>
      </c>
      <c r="I168" s="62">
        <v>15.83</v>
      </c>
      <c r="J168" s="62">
        <v>70</v>
      </c>
      <c r="K168" s="48" t="s">
        <v>30</v>
      </c>
      <c r="L168" s="105">
        <v>2.2999999999999998</v>
      </c>
    </row>
    <row r="169" spans="1:12" ht="12.75" customHeight="1" x14ac:dyDescent="0.25">
      <c r="A169" s="16"/>
      <c r="B169" s="17"/>
      <c r="C169" s="18"/>
      <c r="D169" s="20" t="s">
        <v>51</v>
      </c>
      <c r="E169" s="24" t="s">
        <v>52</v>
      </c>
      <c r="F169" s="48">
        <v>30</v>
      </c>
      <c r="G169" s="62">
        <v>2.04</v>
      </c>
      <c r="H169" s="62">
        <v>0.36</v>
      </c>
      <c r="I169" s="62">
        <v>10.08</v>
      </c>
      <c r="J169" s="62">
        <v>51</v>
      </c>
      <c r="K169" s="48" t="s">
        <v>30</v>
      </c>
      <c r="L169" s="103">
        <v>2.88</v>
      </c>
    </row>
    <row r="170" spans="1:12" ht="12.75" customHeight="1" x14ac:dyDescent="0.25">
      <c r="A170" s="16"/>
      <c r="B170" s="17"/>
      <c r="C170" s="18"/>
      <c r="D170" s="19" t="s">
        <v>53</v>
      </c>
      <c r="E170" s="23" t="s">
        <v>106</v>
      </c>
      <c r="F170" s="48">
        <v>75</v>
      </c>
      <c r="G170" s="62">
        <v>9.2200000000000006</v>
      </c>
      <c r="H170" s="62">
        <v>5.48</v>
      </c>
      <c r="I170" s="62">
        <v>29.18</v>
      </c>
      <c r="J170" s="62">
        <v>202</v>
      </c>
      <c r="K170" s="48">
        <v>287</v>
      </c>
      <c r="L170" s="105">
        <v>19.98</v>
      </c>
    </row>
    <row r="171" spans="1:12" ht="12.75" customHeight="1" x14ac:dyDescent="0.25">
      <c r="A171" s="26"/>
      <c r="B171" s="27"/>
      <c r="C171" s="18"/>
      <c r="D171" s="19"/>
      <c r="E171" s="22"/>
      <c r="F171" s="69"/>
      <c r="G171" s="146"/>
      <c r="H171" s="146"/>
      <c r="I171" s="146"/>
      <c r="J171" s="146"/>
      <c r="K171" s="69"/>
      <c r="L171" s="69"/>
    </row>
    <row r="172" spans="1:12" ht="12.75" customHeight="1" thickBot="1" x14ac:dyDescent="0.3">
      <c r="A172" s="37">
        <f>A155</f>
        <v>2</v>
      </c>
      <c r="B172" s="38">
        <f>B155</f>
        <v>4</v>
      </c>
      <c r="C172" s="28"/>
      <c r="D172" s="29" t="s">
        <v>37</v>
      </c>
      <c r="E172" s="30"/>
      <c r="F172" s="154">
        <f t="shared" ref="F172:J172" si="25">SUM(F163:F171)</f>
        <v>820</v>
      </c>
      <c r="G172" s="151">
        <f t="shared" si="25"/>
        <v>34.589999999999996</v>
      </c>
      <c r="H172" s="151">
        <f t="shared" si="25"/>
        <v>25.56</v>
      </c>
      <c r="I172" s="151">
        <f t="shared" si="25"/>
        <v>121.47999999999999</v>
      </c>
      <c r="J172" s="151">
        <f t="shared" si="25"/>
        <v>836.02</v>
      </c>
      <c r="K172" s="151"/>
      <c r="L172" s="150">
        <f>L163+L164+L165+L167+L168+L169+L170</f>
        <v>170.42</v>
      </c>
    </row>
    <row r="173" spans="1:12" ht="12.75" customHeight="1" thickBot="1" x14ac:dyDescent="0.3">
      <c r="A173" s="11">
        <v>2</v>
      </c>
      <c r="B173" s="12">
        <v>5</v>
      </c>
      <c r="C173" s="228" t="s">
        <v>56</v>
      </c>
      <c r="D173" s="229"/>
      <c r="E173" s="47"/>
      <c r="F173" s="84">
        <f t="shared" ref="F173:J173" si="26">F162+F172</f>
        <v>1330</v>
      </c>
      <c r="G173" s="85">
        <f t="shared" si="26"/>
        <v>51.47</v>
      </c>
      <c r="H173" s="85">
        <f t="shared" si="26"/>
        <v>38.33</v>
      </c>
      <c r="I173" s="85">
        <f t="shared" si="26"/>
        <v>192.08999999999997</v>
      </c>
      <c r="J173" s="85">
        <f t="shared" si="26"/>
        <v>1378.28</v>
      </c>
      <c r="K173" s="84"/>
      <c r="L173" s="145">
        <f>L162+L172</f>
        <v>257.33</v>
      </c>
    </row>
    <row r="174" spans="1:12" ht="12.75" customHeight="1" x14ac:dyDescent="0.25">
      <c r="A174" s="16"/>
      <c r="B174" s="17"/>
      <c r="C174" s="13" t="s">
        <v>24</v>
      </c>
      <c r="D174" s="14" t="s">
        <v>25</v>
      </c>
      <c r="E174" s="215" t="s">
        <v>129</v>
      </c>
      <c r="F174" s="60">
        <v>240</v>
      </c>
      <c r="G174" s="74">
        <v>12.12</v>
      </c>
      <c r="H174" s="74">
        <v>12.91</v>
      </c>
      <c r="I174" s="75">
        <v>28.68</v>
      </c>
      <c r="J174" s="74">
        <v>279.5</v>
      </c>
      <c r="K174" s="60" t="s">
        <v>135</v>
      </c>
      <c r="L174" s="87">
        <v>47.7</v>
      </c>
    </row>
    <row r="175" spans="1:12" ht="12.75" customHeight="1" x14ac:dyDescent="0.25">
      <c r="A175" s="16"/>
      <c r="B175" s="17"/>
      <c r="C175" s="18"/>
      <c r="D175" s="19" t="s">
        <v>28</v>
      </c>
      <c r="E175" s="218" t="s">
        <v>130</v>
      </c>
      <c r="F175" s="60">
        <v>17.5</v>
      </c>
      <c r="G175" s="79">
        <v>1.5</v>
      </c>
      <c r="H175" s="79">
        <v>4.9000000000000004</v>
      </c>
      <c r="I175" s="80">
        <v>0.56000000000000005</v>
      </c>
      <c r="J175" s="79">
        <v>52.85</v>
      </c>
      <c r="K175" s="60" t="s">
        <v>30</v>
      </c>
      <c r="L175" s="76">
        <v>15.03</v>
      </c>
    </row>
    <row r="176" spans="1:12" ht="12.75" customHeight="1" x14ac:dyDescent="0.25">
      <c r="A176" s="16"/>
      <c r="B176" s="17"/>
      <c r="C176" s="18"/>
      <c r="D176" s="20" t="s">
        <v>31</v>
      </c>
      <c r="E176" s="15" t="s">
        <v>109</v>
      </c>
      <c r="F176" s="60">
        <v>200</v>
      </c>
      <c r="G176" s="93">
        <v>0.13</v>
      </c>
      <c r="H176" s="79">
        <v>0.02</v>
      </c>
      <c r="I176" s="80">
        <v>15.2</v>
      </c>
      <c r="J176" s="79">
        <v>62</v>
      </c>
      <c r="K176" s="60">
        <v>262</v>
      </c>
      <c r="L176" s="99">
        <v>3.38</v>
      </c>
    </row>
    <row r="177" spans="1:12" ht="12.75" customHeight="1" x14ac:dyDescent="0.25">
      <c r="A177" s="16"/>
      <c r="B177" s="17"/>
      <c r="C177" s="18"/>
      <c r="D177" s="20" t="s">
        <v>33</v>
      </c>
      <c r="E177" s="216" t="s">
        <v>131</v>
      </c>
      <c r="F177" s="60">
        <v>30</v>
      </c>
      <c r="G177" s="74">
        <v>2.2200000000000002</v>
      </c>
      <c r="H177" s="74">
        <v>0.27</v>
      </c>
      <c r="I177" s="75">
        <v>15.83</v>
      </c>
      <c r="J177" s="74">
        <v>70</v>
      </c>
      <c r="K177" s="60" t="s">
        <v>30</v>
      </c>
      <c r="L177" s="76">
        <v>2.2999999999999998</v>
      </c>
    </row>
    <row r="178" spans="1:12" ht="12.75" customHeight="1" x14ac:dyDescent="0.25">
      <c r="A178" s="16"/>
      <c r="B178" s="17"/>
      <c r="C178" s="18"/>
      <c r="D178" s="20" t="s">
        <v>35</v>
      </c>
      <c r="E178" s="22"/>
      <c r="F178" s="69"/>
      <c r="G178" s="146"/>
      <c r="H178" s="146"/>
      <c r="I178" s="146"/>
      <c r="J178" s="146"/>
      <c r="K178" s="69"/>
      <c r="L178" s="69"/>
    </row>
    <row r="179" spans="1:12" ht="12.75" customHeight="1" x14ac:dyDescent="0.25">
      <c r="A179" s="16"/>
      <c r="B179" s="17"/>
      <c r="C179" s="18"/>
      <c r="D179" s="19" t="s">
        <v>33</v>
      </c>
      <c r="E179" s="15" t="s">
        <v>52</v>
      </c>
      <c r="F179" s="60">
        <v>30</v>
      </c>
      <c r="G179" s="74">
        <v>2.04</v>
      </c>
      <c r="H179" s="74">
        <v>0.36</v>
      </c>
      <c r="I179" s="75">
        <v>10.08</v>
      </c>
      <c r="J179" s="74">
        <v>51</v>
      </c>
      <c r="K179" s="60" t="s">
        <v>30</v>
      </c>
      <c r="L179" s="78">
        <v>2.88</v>
      </c>
    </row>
    <row r="180" spans="1:12" ht="12.75" customHeight="1" x14ac:dyDescent="0.25">
      <c r="A180" s="31">
        <f>A173</f>
        <v>2</v>
      </c>
      <c r="B180" s="32">
        <f>B173</f>
        <v>5</v>
      </c>
      <c r="C180" s="28"/>
      <c r="D180" s="29" t="s">
        <v>37</v>
      </c>
      <c r="E180" s="30"/>
      <c r="F180" s="154">
        <f>SUM(F174:F179)</f>
        <v>517.5</v>
      </c>
      <c r="G180" s="151">
        <f>SUM(G174:G179)</f>
        <v>18.010000000000002</v>
      </c>
      <c r="H180" s="151">
        <f>SUM(H174:H179)</f>
        <v>18.46</v>
      </c>
      <c r="I180" s="151">
        <f>SUM(I174:I179)</f>
        <v>70.349999999999994</v>
      </c>
      <c r="J180" s="151">
        <f>SUM(J174:J179)</f>
        <v>515.35</v>
      </c>
      <c r="K180" s="150"/>
      <c r="L180" s="150">
        <f>L174+L175+L176+L177+L179</f>
        <v>71.289999999999992</v>
      </c>
    </row>
    <row r="181" spans="1:12" ht="12.75" customHeight="1" x14ac:dyDescent="0.25">
      <c r="A181" s="16"/>
      <c r="B181" s="17"/>
      <c r="C181" s="33" t="s">
        <v>38</v>
      </c>
      <c r="D181" s="20" t="s">
        <v>39</v>
      </c>
      <c r="E181" s="216" t="s">
        <v>128</v>
      </c>
      <c r="F181" s="48">
        <v>60</v>
      </c>
      <c r="G181" s="102">
        <v>1.2</v>
      </c>
      <c r="H181" s="102">
        <v>3</v>
      </c>
      <c r="I181" s="102">
        <v>5.8</v>
      </c>
      <c r="J181" s="102">
        <v>51.42</v>
      </c>
      <c r="K181" s="48" t="s">
        <v>30</v>
      </c>
      <c r="L181" s="103">
        <v>13.79</v>
      </c>
    </row>
    <row r="182" spans="1:12" ht="12.75" customHeight="1" x14ac:dyDescent="0.25">
      <c r="A182" s="16"/>
      <c r="B182" s="17"/>
      <c r="C182" s="18"/>
      <c r="D182" s="20" t="s">
        <v>40</v>
      </c>
      <c r="E182" s="15" t="s">
        <v>80</v>
      </c>
      <c r="F182" s="48">
        <v>200</v>
      </c>
      <c r="G182" s="62">
        <v>1.62</v>
      </c>
      <c r="H182" s="62">
        <v>4.08</v>
      </c>
      <c r="I182" s="62">
        <v>9.6</v>
      </c>
      <c r="J182" s="62">
        <v>84</v>
      </c>
      <c r="K182" s="48">
        <v>72</v>
      </c>
      <c r="L182" s="104">
        <v>17.87</v>
      </c>
    </row>
    <row r="183" spans="1:12" ht="12.75" customHeight="1" x14ac:dyDescent="0.25">
      <c r="A183" s="16"/>
      <c r="B183" s="17"/>
      <c r="C183" s="18"/>
      <c r="D183" s="20" t="s">
        <v>43</v>
      </c>
      <c r="E183" s="35" t="s">
        <v>44</v>
      </c>
      <c r="F183" s="49">
        <v>90</v>
      </c>
      <c r="G183" s="62">
        <v>12</v>
      </c>
      <c r="H183" s="62">
        <v>21.28</v>
      </c>
      <c r="I183" s="62">
        <v>10.57</v>
      </c>
      <c r="J183" s="62">
        <v>282</v>
      </c>
      <c r="K183" s="49">
        <v>184</v>
      </c>
      <c r="L183" s="48">
        <v>50.53</v>
      </c>
    </row>
    <row r="184" spans="1:12" ht="12.75" customHeight="1" x14ac:dyDescent="0.25">
      <c r="A184" s="16"/>
      <c r="B184" s="17"/>
      <c r="C184" s="18"/>
      <c r="D184" s="20" t="s">
        <v>45</v>
      </c>
      <c r="E184" s="15" t="s">
        <v>94</v>
      </c>
      <c r="F184" s="48">
        <v>150</v>
      </c>
      <c r="G184" s="62">
        <v>5.52</v>
      </c>
      <c r="H184" s="62">
        <v>4.5149999999999997</v>
      </c>
      <c r="I184" s="62">
        <v>26.445</v>
      </c>
      <c r="J184" s="62">
        <v>168</v>
      </c>
      <c r="K184" s="48">
        <v>207</v>
      </c>
      <c r="L184" s="105">
        <v>15</v>
      </c>
    </row>
    <row r="185" spans="1:12" ht="12.75" customHeight="1" x14ac:dyDescent="0.25">
      <c r="A185" s="16"/>
      <c r="B185" s="17"/>
      <c r="C185" s="18"/>
      <c r="D185" s="20" t="s">
        <v>36</v>
      </c>
      <c r="E185" s="15" t="s">
        <v>70</v>
      </c>
      <c r="F185" s="48">
        <v>180</v>
      </c>
      <c r="G185" s="62">
        <v>2.84</v>
      </c>
      <c r="H185" s="62">
        <v>2.41</v>
      </c>
      <c r="I185" s="62">
        <v>14.35</v>
      </c>
      <c r="J185" s="62">
        <v>45</v>
      </c>
      <c r="K185" s="48">
        <v>264</v>
      </c>
      <c r="L185" s="104">
        <v>13.63</v>
      </c>
    </row>
    <row r="186" spans="1:12" ht="12.75" customHeight="1" x14ac:dyDescent="0.25">
      <c r="A186" s="16"/>
      <c r="B186" s="17"/>
      <c r="C186" s="18"/>
      <c r="D186" s="20" t="s">
        <v>48</v>
      </c>
      <c r="E186" s="15" t="s">
        <v>49</v>
      </c>
      <c r="F186" s="48">
        <v>30</v>
      </c>
      <c r="G186" s="62">
        <v>2.2200000000000002</v>
      </c>
      <c r="H186" s="62">
        <v>0.27</v>
      </c>
      <c r="I186" s="62">
        <v>15.83</v>
      </c>
      <c r="J186" s="62">
        <v>70</v>
      </c>
      <c r="K186" s="48" t="s">
        <v>30</v>
      </c>
      <c r="L186" s="104">
        <v>2.2999999999999998</v>
      </c>
    </row>
    <row r="187" spans="1:12" ht="12.75" customHeight="1" x14ac:dyDescent="0.25">
      <c r="A187" s="16"/>
      <c r="B187" s="17"/>
      <c r="C187" s="18"/>
      <c r="D187" s="20" t="s">
        <v>51</v>
      </c>
      <c r="E187" s="15" t="s">
        <v>52</v>
      </c>
      <c r="F187" s="48">
        <v>30</v>
      </c>
      <c r="G187" s="62">
        <v>2.04</v>
      </c>
      <c r="H187" s="62">
        <v>0.36</v>
      </c>
      <c r="I187" s="62">
        <v>10.42</v>
      </c>
      <c r="J187" s="62">
        <v>51</v>
      </c>
      <c r="K187" s="48" t="s">
        <v>30</v>
      </c>
      <c r="L187" s="103">
        <v>2.88</v>
      </c>
    </row>
    <row r="188" spans="1:12" ht="12.75" customHeight="1" x14ac:dyDescent="0.25">
      <c r="A188" s="16"/>
      <c r="B188" s="17"/>
      <c r="C188" s="18"/>
      <c r="D188" s="19" t="s">
        <v>54</v>
      </c>
      <c r="E188" s="66" t="s">
        <v>115</v>
      </c>
      <c r="F188" s="48">
        <v>100</v>
      </c>
      <c r="G188" s="106">
        <v>0.4</v>
      </c>
      <c r="H188" s="106">
        <v>0.4</v>
      </c>
      <c r="I188" s="106">
        <v>9.8000000000000007</v>
      </c>
      <c r="J188" s="106">
        <v>47</v>
      </c>
      <c r="K188" s="69">
        <v>231</v>
      </c>
      <c r="L188" s="105">
        <v>10.24</v>
      </c>
    </row>
    <row r="189" spans="1:12" ht="12.75" customHeight="1" x14ac:dyDescent="0.25">
      <c r="A189" s="26"/>
      <c r="B189" s="27"/>
      <c r="C189" s="18"/>
      <c r="D189" s="19"/>
      <c r="E189" s="51"/>
      <c r="F189" s="98"/>
      <c r="G189" s="147"/>
      <c r="H189" s="147"/>
      <c r="I189" s="147"/>
      <c r="J189" s="147"/>
      <c r="K189" s="69"/>
      <c r="L189" s="69"/>
    </row>
    <row r="190" spans="1:12" ht="12.75" customHeight="1" thickBot="1" x14ac:dyDescent="0.3">
      <c r="A190" s="37">
        <f>A173</f>
        <v>2</v>
      </c>
      <c r="B190" s="38">
        <f>B173</f>
        <v>5</v>
      </c>
      <c r="C190" s="28"/>
      <c r="D190" s="29" t="s">
        <v>37</v>
      </c>
      <c r="E190" s="30"/>
      <c r="F190" s="154">
        <f t="shared" ref="F190:J190" si="27">SUM(F181:F189)</f>
        <v>840</v>
      </c>
      <c r="G190" s="151">
        <f t="shared" si="27"/>
        <v>27.839999999999996</v>
      </c>
      <c r="H190" s="151">
        <f t="shared" si="27"/>
        <v>36.314999999999998</v>
      </c>
      <c r="I190" s="151">
        <f t="shared" si="27"/>
        <v>102.815</v>
      </c>
      <c r="J190" s="151">
        <f t="shared" si="27"/>
        <v>798.42000000000007</v>
      </c>
      <c r="K190" s="151"/>
      <c r="L190" s="202">
        <f>L181+L182+L183+L184+L185+L186+L187+L188</f>
        <v>126.23999999999998</v>
      </c>
    </row>
    <row r="191" spans="1:12" ht="12.75" customHeight="1" thickBot="1" x14ac:dyDescent="0.3">
      <c r="A191" s="54"/>
      <c r="B191" s="55"/>
      <c r="C191" s="228" t="s">
        <v>56</v>
      </c>
      <c r="D191" s="229"/>
      <c r="E191" s="47"/>
      <c r="F191" s="84">
        <f t="shared" ref="F191:J191" si="28">F180+F190</f>
        <v>1357.5</v>
      </c>
      <c r="G191" s="85">
        <f t="shared" si="28"/>
        <v>45.849999999999994</v>
      </c>
      <c r="H191" s="85">
        <f t="shared" si="28"/>
        <v>54.774999999999999</v>
      </c>
      <c r="I191" s="85">
        <f t="shared" si="28"/>
        <v>173.16499999999999</v>
      </c>
      <c r="J191" s="85">
        <f t="shared" si="28"/>
        <v>1313.77</v>
      </c>
      <c r="K191" s="84"/>
      <c r="L191" s="145">
        <f>L180+L190</f>
        <v>197.52999999999997</v>
      </c>
    </row>
    <row r="192" spans="1:12" ht="12.75" customHeight="1" thickBot="1" x14ac:dyDescent="0.3">
      <c r="C192" s="230" t="s">
        <v>112</v>
      </c>
      <c r="D192" s="231"/>
      <c r="E192" s="232"/>
      <c r="F192" s="100">
        <f>(F24+F43+F62+F81+F100+F120+F139+F155+F173+F191)/(IF(F24=0,0,1)+IF(F43=0,0,1)+IF(F62=0,0,1)+IF(F81=0,0,1)+IF(F100=0,0,1)+IF(F120=0,0,1)+IF(F139=0,0,1)+IF(F155=0,0,1)+IF(F173=0,0,1)+IF(F191=0,0,1))</f>
        <v>1362.6</v>
      </c>
      <c r="G192" s="148">
        <f>(G24+G43+G62+G81+G100+G120+G139+G155+G173+G191)/(IF(G24=0,0,1)+IF(G43=0,0,1)+IF(G62=0,0,1)+IF(G81=0,0,1)+IF(G100=0,0,1)+IF(G120=0,0,1)+IF(G139=0,0,1)+IF(G155=0,0,1)+IF(G173=0,0,1)+IF(G191=0,0,1))</f>
        <v>45.616</v>
      </c>
      <c r="H192" s="148">
        <f>(H24+H43+H62+H81+H100+H120+H139+H155+H173+H191)/(IF(H24=0,0,1)+IF(H43=0,0,1)+IF(H62=0,0,1)+IF(H81=0,0,1)+IF(H100=0,0,1)+IF(H120=0,0,1)+IF(H139=0,0,1)+IF(H155=0,0,1)+IF(H173=0,0,1)+IF(H191=0,0,1))</f>
        <v>47.18249999999999</v>
      </c>
      <c r="I192" s="148">
        <f>(I24+I43+I62+I81+I100+I120+I139+I155+I173+I191)/(IF(I24=0,0,1)+IF(I43=0,0,1)+IF(I62=0,0,1)+IF(I81=0,0,1)+IF(I100=0,0,1)+IF(I120=0,0,1)+IF(I139=0,0,1)+IF(I155=0,0,1)+IF(I173=0,0,1)+IF(I191=0,0,1))</f>
        <v>196.82999999999998</v>
      </c>
      <c r="J192" s="148">
        <f>(J24+J43+J62+J81+J100+J120+J139+J155+J173+J191)/(IF(J24=0,0,1)+IF(J43=0,0,1)+IF(J62=0,0,1)+IF(J81=0,0,1)+IF(J100=0,0,1)+IF(J120=0,0,1)+IF(J139=0,0,1)+IF(J155=0,0,1)+IF(J173=0,0,1)+IF(J191=0,0,1))</f>
        <v>1381.721</v>
      </c>
      <c r="K192" s="100"/>
      <c r="L192" s="101">
        <f>2405.11/10</f>
        <v>240.51100000000002</v>
      </c>
    </row>
  </sheetData>
  <mergeCells count="13">
    <mergeCell ref="C81:D81"/>
    <mergeCell ref="C24:D24"/>
    <mergeCell ref="C1:E1"/>
    <mergeCell ref="H1:K1"/>
    <mergeCell ref="C43:D43"/>
    <mergeCell ref="C62:D62"/>
    <mergeCell ref="C100:D100"/>
    <mergeCell ref="C192:E192"/>
    <mergeCell ref="C191:D191"/>
    <mergeCell ref="C120:D120"/>
    <mergeCell ref="C139:D139"/>
    <mergeCell ref="C155:D155"/>
    <mergeCell ref="C173:D173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dcterms:created xsi:type="dcterms:W3CDTF">2022-05-16T14:23:56Z</dcterms:created>
  <dcterms:modified xsi:type="dcterms:W3CDTF">2025-01-09T05:33:20Z</dcterms:modified>
</cp:coreProperties>
</file>